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rojecten\6.01 ALV\2023\20230928\"/>
    </mc:Choice>
  </mc:AlternateContent>
  <xr:revisionPtr revIDLastSave="0" documentId="8_{9F881DE7-46A6-4796-BD5E-7B4D8B50E310}" xr6:coauthVersionLast="47" xr6:coauthVersionMax="47" xr10:uidLastSave="{00000000-0000-0000-0000-000000000000}"/>
  <bookViews>
    <workbookView xWindow="-120" yWindow="-120" windowWidth="29040" windowHeight="15840" xr2:uid="{55D29A60-371D-48BF-9A09-F07928A5DEFF}"/>
  </bookViews>
  <sheets>
    <sheet name="Rapport" sheetId="13" r:id="rId1"/>
    <sheet name="Begroting SvB&amp;L" sheetId="9" state="hidden" r:id="rId2"/>
  </sheets>
  <externalReferences>
    <externalReference r:id="rId3"/>
    <externalReference r:id="rId4"/>
    <externalReference r:id="rId5"/>
  </externalReferences>
  <definedNames>
    <definedName name="_xlnm.Print_Area" localSheetId="1">'Begroting SvB&amp;L'!$A$1:$G$54</definedName>
    <definedName name="_xlnm.Print_Area" localSheetId="0">Rapport!$A$1:$V$97</definedName>
    <definedName name="_xlnm.Print_Area">#REF!</definedName>
    <definedName name="_xlnm.Print_Titles" localSheetId="0">Rapport!$B:$B,Rapport!$6:$7</definedName>
    <definedName name="begroting" localSheetId="1">'[1]DHM begroting'!$B$2</definedName>
    <definedName name="begroting">'[2]DHM begroting'!$B$2</definedName>
    <definedName name="ditjaar" localSheetId="1">'[1]DHM ditjaar'!$B$2</definedName>
    <definedName name="ditjaar">'[2]DHM ditjaar'!$B$2</definedName>
    <definedName name="ExactAddinConnection" localSheetId="1" hidden="1">"002"</definedName>
    <definedName name="ExactAddinConnection" hidden="1">"201"</definedName>
    <definedName name="ExactAddinConnection.002" localSheetId="1" hidden="1">"DHMSERVER-04;002;fa;1"</definedName>
    <definedName name="ExactAddinConnection.101" localSheetId="1" hidden="1">"DHMSERVER-04;101;fa;1"</definedName>
    <definedName name="ExactAddinConnection.123" localSheetId="1" hidden="1">"DHMSERVER-04;123;fa;1"</definedName>
    <definedName name="ExactAddinConnection.201" hidden="1">"DHMSERVER-04;201;n.bakker;1"</definedName>
    <definedName name="ExactAddinReports" localSheetId="1" hidden="1">1</definedName>
    <definedName name="ExactAddinReports" hidden="1">8</definedName>
    <definedName name="Kwartaal">'[3]Jaaroverzicht Kostenposten KW2'!$E$1</definedName>
    <definedName name="Maandditjaar" localSheetId="1">'[1]DHM ditjaar'!$B$3</definedName>
    <definedName name="Maandditjaar">'[2]DHM ditjaar'!$B$3</definedName>
    <definedName name="Maandvorigjaar" localSheetId="1">'[1]DHM vorigjaar'!$B$3</definedName>
    <definedName name="Maandvorigjaar">'[2]DHM vorigjaar'!$B$3</definedName>
    <definedName name="Report7.Header">#REF!</definedName>
    <definedName name="Report7.Range">#REF!</definedName>
    <definedName name="Report8.Header">#REF!</definedName>
    <definedName name="Report8.Range">#REF!</definedName>
    <definedName name="vorigjaar" localSheetId="1">'[1]DHM vorigjaar'!$B$2</definedName>
    <definedName name="vorigjaar">'[2]DHM vorigjaar'!$B$2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9" l="1"/>
  <c r="E19" i="9" l="1"/>
  <c r="F19" i="9"/>
  <c r="G19" i="9"/>
  <c r="E20" i="9"/>
  <c r="F20" i="9"/>
  <c r="G20" i="9"/>
  <c r="E21" i="9"/>
  <c r="F21" i="9"/>
  <c r="G21" i="9"/>
  <c r="E22" i="9"/>
  <c r="F22" i="9"/>
  <c r="G22" i="9"/>
  <c r="E23" i="9"/>
  <c r="F23" i="9"/>
  <c r="G23" i="9"/>
  <c r="E26" i="9"/>
  <c r="E27" i="9" s="1"/>
  <c r="F26" i="9"/>
  <c r="F27" i="9" s="1"/>
  <c r="G26" i="9"/>
  <c r="G27" i="9" s="1"/>
  <c r="F6" i="9"/>
  <c r="G6" i="9"/>
  <c r="E7" i="9"/>
  <c r="F7" i="9"/>
  <c r="G7" i="9"/>
  <c r="E8" i="9"/>
  <c r="F8" i="9"/>
  <c r="G8" i="9"/>
  <c r="E9" i="9"/>
  <c r="F9" i="9"/>
  <c r="G9" i="9"/>
  <c r="E11" i="9"/>
  <c r="F11" i="9"/>
  <c r="G11" i="9"/>
  <c r="E13" i="9"/>
  <c r="F13" i="9"/>
  <c r="G13" i="9"/>
  <c r="C36" i="9"/>
  <c r="C27" i="9"/>
  <c r="D26" i="9"/>
  <c r="D27" i="9" s="1"/>
  <c r="C24" i="9"/>
  <c r="D20" i="9"/>
  <c r="D21" i="9"/>
  <c r="D22" i="9"/>
  <c r="D23" i="9"/>
  <c r="D19" i="9"/>
  <c r="D13" i="9"/>
  <c r="C12" i="9"/>
  <c r="C14" i="9" s="1"/>
  <c r="D11" i="9"/>
  <c r="D9" i="9"/>
  <c r="D8" i="9"/>
  <c r="D7" i="9"/>
  <c r="D6" i="9"/>
  <c r="E12" i="9" l="1"/>
  <c r="E24" i="9"/>
  <c r="F12" i="9"/>
  <c r="F14" i="9" s="1"/>
  <c r="E14" i="9"/>
  <c r="G24" i="9"/>
  <c r="F24" i="9"/>
  <c r="G12" i="9"/>
  <c r="G14" i="9" s="1"/>
  <c r="D12" i="9"/>
  <c r="D14" i="9" s="1"/>
  <c r="D24" i="9"/>
  <c r="C38" i="9"/>
  <c r="C40" i="9" s="1"/>
  <c r="C44" i="9" s="1"/>
  <c r="G50" i="9" l="1"/>
  <c r="E50" i="9"/>
  <c r="D50" i="9"/>
  <c r="F50" i="9"/>
  <c r="D35" i="9" l="1"/>
  <c r="E35" i="9" l="1"/>
  <c r="D42" i="9"/>
  <c r="D34" i="9"/>
  <c r="F35" i="9"/>
  <c r="D33" i="9" l="1"/>
  <c r="G35" i="9"/>
  <c r="E34" i="9"/>
  <c r="E42" i="9" l="1"/>
  <c r="E33" i="9"/>
  <c r="F34" i="9"/>
  <c r="F42" i="9" l="1"/>
  <c r="F33" i="9"/>
  <c r="G34" i="9"/>
  <c r="G42" i="9" l="1"/>
  <c r="G33" i="9"/>
  <c r="F47" i="9" l="1"/>
  <c r="E47" i="9"/>
  <c r="G47" i="9"/>
  <c r="D47" i="9"/>
  <c r="D30" i="9" l="1"/>
  <c r="E30" i="9" l="1"/>
  <c r="F30" i="9" l="1"/>
  <c r="G30" i="9" l="1"/>
  <c r="D31" i="9" l="1"/>
  <c r="E48" i="9" l="1"/>
  <c r="G48" i="9"/>
  <c r="F48" i="9"/>
  <c r="E31" i="9"/>
  <c r="D32" i="9" l="1"/>
  <c r="D36" i="9" s="1"/>
  <c r="E32" i="9"/>
  <c r="E36" i="9" s="1"/>
  <c r="F31" i="9"/>
  <c r="E49" i="9" l="1"/>
  <c r="E38" i="9"/>
  <c r="E40" i="9" s="1"/>
  <c r="E44" i="9" s="1"/>
  <c r="D49" i="9"/>
  <c r="D38" i="9"/>
  <c r="D40" i="9" s="1"/>
  <c r="D44" i="9" s="1"/>
  <c r="G31" i="9"/>
  <c r="F32" i="9" l="1"/>
  <c r="F36" i="9" s="1"/>
  <c r="G32" i="9" l="1"/>
  <c r="G36" i="9" s="1"/>
  <c r="G49" i="9" s="1"/>
  <c r="F49" i="9"/>
  <c r="F38" i="9"/>
  <c r="F40" i="9" s="1"/>
  <c r="F44" i="9" s="1"/>
  <c r="G38" i="9" l="1"/>
  <c r="G40" i="9" s="1"/>
  <c r="G44" i="9" s="1"/>
  <c r="D48" i="9" l="1"/>
  <c r="D51" i="9" l="1"/>
  <c r="E51" i="9"/>
  <c r="E54" i="9" s="1"/>
  <c r="F51" i="9"/>
  <c r="F54" i="9" s="1"/>
  <c r="G51" i="9"/>
  <c r="G54" i="9" s="1"/>
  <c r="D52" i="9"/>
  <c r="D45" i="9" s="1"/>
  <c r="D54" i="9"/>
  <c r="F52" i="9"/>
  <c r="E52" i="9" l="1"/>
  <c r="G52" i="9"/>
</calcChain>
</file>

<file path=xl/sharedStrings.xml><?xml version="1.0" encoding="utf-8"?>
<sst xmlns="http://schemas.openxmlformats.org/spreadsheetml/2006/main" count="172" uniqueCount="147">
  <si>
    <t>Baten</t>
  </si>
  <si>
    <t>Project</t>
  </si>
  <si>
    <t>B</t>
  </si>
  <si>
    <t>F</t>
  </si>
  <si>
    <t>O</t>
  </si>
  <si>
    <t>P</t>
  </si>
  <si>
    <t>T</t>
  </si>
  <si>
    <t>L</t>
  </si>
  <si>
    <t>Lasten</t>
  </si>
  <si>
    <t>Resultaat</t>
  </si>
  <si>
    <t>Kantoorkosten</t>
  </si>
  <si>
    <t>Algemene kosten</t>
  </si>
  <si>
    <t>Totaal</t>
  </si>
  <si>
    <t>Bestemde reserve Jongerenfonds Molens</t>
  </si>
  <si>
    <t>Bestemde reserve Koos Andriessen Moleneducatiefonds</t>
  </si>
  <si>
    <t>Molenfonds</t>
  </si>
  <si>
    <t>Fonds Van Lange</t>
  </si>
  <si>
    <t>Stokhuyzen Publicatie Fonds</t>
  </si>
  <si>
    <t>Wijnaendts-Luijten Fonds</t>
  </si>
  <si>
    <t>Reserve financiering activa</t>
  </si>
  <si>
    <t>Bestemde reserve Molenfonds Geoormerkt werven</t>
  </si>
  <si>
    <t>Resultaatsbestemming</t>
  </si>
  <si>
    <t>Rijlabels</t>
  </si>
  <si>
    <t>Begroting incl. uitvoeringskosten</t>
  </si>
  <si>
    <t>BATEN</t>
  </si>
  <si>
    <t>Baten van Particulieren</t>
  </si>
  <si>
    <t>Baten van Bedrijven</t>
  </si>
  <si>
    <t>Baten van Loterijorganisaties</t>
  </si>
  <si>
    <t>Baten van Overheden</t>
  </si>
  <si>
    <t>Baten van Verbonden Organisaties</t>
  </si>
  <si>
    <t>Baten van Andere Organisaties</t>
  </si>
  <si>
    <t>Som van de geworven baten</t>
  </si>
  <si>
    <t>Baten als tegenprestatie voor de levering van producten en/of diensten</t>
  </si>
  <si>
    <t>Som der baten</t>
  </si>
  <si>
    <t>LASTEN</t>
  </si>
  <si>
    <t>Besteed aan doelstellingen</t>
  </si>
  <si>
    <t>Draagvlakverbreding</t>
  </si>
  <si>
    <t>Belangenbehartiging</t>
  </si>
  <si>
    <t>Advisering</t>
  </si>
  <si>
    <t>Fondsen t.b.v. derden</t>
  </si>
  <si>
    <t>Eigen molens</t>
  </si>
  <si>
    <t>Werving baten</t>
  </si>
  <si>
    <t>Uitvoeringskosten</t>
  </si>
  <si>
    <t>Salarissen en sociale lasten</t>
  </si>
  <si>
    <t>Pensioenlasten</t>
  </si>
  <si>
    <t>Huisvestingskosten</t>
  </si>
  <si>
    <t>Som der lasten</t>
  </si>
  <si>
    <t>Saldo voor financiële baten en lasten</t>
  </si>
  <si>
    <t>Saldo financiële baten en lasten</t>
  </si>
  <si>
    <t>Saldo van baten en lasten</t>
  </si>
  <si>
    <t xml:space="preserve">Begroting </t>
  </si>
  <si>
    <t>Mutatie bestemde fondsen</t>
  </si>
  <si>
    <t>Mutatie bestemde reserves</t>
  </si>
  <si>
    <t>Mutatie Continuïteitsreserve</t>
  </si>
  <si>
    <t>Mutatie Reserve financiering activa</t>
  </si>
  <si>
    <t>Mutatie Reserve doelbesteding</t>
  </si>
  <si>
    <t>Saldo resultaatsbestemming</t>
  </si>
  <si>
    <t>Resultaat voor algemene reserves</t>
  </si>
  <si>
    <t>Ov. Personeelskosten en doorbelastingen</t>
  </si>
  <si>
    <t>Bestemde fonds van Toorn Scholtenstichting</t>
  </si>
  <si>
    <t>Bestemde fonds Ornsteinfonds</t>
  </si>
  <si>
    <t>Realisatie</t>
  </si>
  <si>
    <t>Bestemde fonds PBCF</t>
  </si>
  <si>
    <t>Eindtotaal</t>
  </si>
  <si>
    <t>Eigen Molens</t>
  </si>
  <si>
    <t>1011 - Molendag</t>
  </si>
  <si>
    <t>1012 - Molenprijs</t>
  </si>
  <si>
    <t>1013 - Molenmaatjes</t>
  </si>
  <si>
    <t>1014 - Nieuwkomers</t>
  </si>
  <si>
    <t>102 - 100.000 Molenvrienden</t>
  </si>
  <si>
    <t>103 - Publieksbereik</t>
  </si>
  <si>
    <t>106 - Blad Molens</t>
  </si>
  <si>
    <t>107 - Ieder Kind naar de Molen</t>
  </si>
  <si>
    <t>108 - Winkel</t>
  </si>
  <si>
    <t>109 - Herdruk Stokhuyzen</t>
  </si>
  <si>
    <t>110 - Jubileumkalender</t>
  </si>
  <si>
    <t>111 - Jubileumboek</t>
  </si>
  <si>
    <t>112 - Molendocumentatie</t>
  </si>
  <si>
    <t>113 - Iconen</t>
  </si>
  <si>
    <t>114 - Samenvoegen databases</t>
  </si>
  <si>
    <t>115 - International Network</t>
  </si>
  <si>
    <t>116 -  International Via Molina</t>
  </si>
  <si>
    <t>117 - Huisstijl</t>
  </si>
  <si>
    <t>118 - Nico's Molentoer</t>
  </si>
  <si>
    <t>119 - Koninklijk Predikaat</t>
  </si>
  <si>
    <t>201 - Lobby</t>
  </si>
  <si>
    <t>202 - Roeden</t>
  </si>
  <si>
    <t>203 - Collectie</t>
  </si>
  <si>
    <t>204 - Veiligheid</t>
  </si>
  <si>
    <t>205 - Molenconsulenten</t>
  </si>
  <si>
    <t>206 - Erfgoed Deal</t>
  </si>
  <si>
    <t>207 - Molencontactdag</t>
  </si>
  <si>
    <t>208 - Molenadviesraad</t>
  </si>
  <si>
    <t>209 - Examens</t>
  </si>
  <si>
    <t>301 - Advies Algemeen</t>
  </si>
  <si>
    <t>302 - Advies Biotoop</t>
  </si>
  <si>
    <t>303 - Biotoopformule</t>
  </si>
  <si>
    <t>304 - Omgevingswet</t>
  </si>
  <si>
    <t>401 - RGO OCW</t>
  </si>
  <si>
    <t>402 - RGO Gravin van Bylandt</t>
  </si>
  <si>
    <t>403 - RGO Vriendenloterij</t>
  </si>
  <si>
    <t>404 - Educatiefonds</t>
  </si>
  <si>
    <t>405 - Van Toorn Scholten Fonds</t>
  </si>
  <si>
    <t>406 - Ornstein fonds</t>
  </si>
  <si>
    <t>407 - Stokhuijzen fonds</t>
  </si>
  <si>
    <t>408 - Jongerenfonds</t>
  </si>
  <si>
    <t>409 - RGO crowdfunding</t>
  </si>
  <si>
    <t>410 - Wijnandst Luijten fonds</t>
  </si>
  <si>
    <t>411 - Geoormerkt Werven VL</t>
  </si>
  <si>
    <t>412 - Fonds van Lange - bestemde fonds</t>
  </si>
  <si>
    <t>413 - PBCF-Prins Bernhard Cultuurfonds Toekenningen</t>
  </si>
  <si>
    <t>5 - Eigen Molens</t>
  </si>
  <si>
    <t>5011 - Molen Delft 112</t>
  </si>
  <si>
    <t>5014 - Woning Delft 111</t>
  </si>
  <si>
    <t>5018 - Restauraties Delft</t>
  </si>
  <si>
    <t>502 - Edam</t>
  </si>
  <si>
    <t>5028 - Restauraties Edam</t>
  </si>
  <si>
    <t>503 - Goor</t>
  </si>
  <si>
    <t>5038 - Restauraties Goor</t>
  </si>
  <si>
    <t>504 - Oud Vossemeer</t>
  </si>
  <si>
    <t>5048 - Restauraties Oud Vossemeer</t>
  </si>
  <si>
    <t>505 - Overschie</t>
  </si>
  <si>
    <t>5058 - Restauraties Overschie</t>
  </si>
  <si>
    <t>506 - Warnsveld</t>
  </si>
  <si>
    <t>5068 - Restauraties Warnsveld</t>
  </si>
  <si>
    <t>507 - Wijk bij Duurstede</t>
  </si>
  <si>
    <t>5071 - Molen Wijk bij Duurstede</t>
  </si>
  <si>
    <t>5072 - Pakhuis Wijk bij Duurstede</t>
  </si>
  <si>
    <t>5078 - Restauraties Wijk bij Duurstede</t>
  </si>
  <si>
    <t>6 - Organisatie</t>
  </si>
  <si>
    <t>7 - Financiele baten en lasten</t>
  </si>
  <si>
    <t>8 - Wervingslasten</t>
  </si>
  <si>
    <t>Cat.</t>
  </si>
  <si>
    <t>Totaal 1</t>
  </si>
  <si>
    <t>Totaal 2</t>
  </si>
  <si>
    <t>Totaal 3</t>
  </si>
  <si>
    <t>Totaal 4</t>
  </si>
  <si>
    <t>Totaal 5</t>
  </si>
  <si>
    <t>Totaal 6</t>
  </si>
  <si>
    <t>Totaal 7</t>
  </si>
  <si>
    <t>Totaal 8</t>
  </si>
  <si>
    <t>Werving</t>
  </si>
  <si>
    <t>Financiële Baten en Lasten</t>
  </si>
  <si>
    <t>Vereniging De Hollandsche Molen</t>
  </si>
  <si>
    <t>Bestemming</t>
  </si>
  <si>
    <t>Concept Meerjarenbegroting 2024 - 2028</t>
  </si>
  <si>
    <t>Continuïteit en doelbesteding (resultaat)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</si>
</sst>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\ #,##0;[Red]&quot;€&quot;\ \-#,##0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_-;_-* #,##0.00\-;_-* &quot;-&quot;??_-;_-@_-"/>
    <numFmt numFmtId="167" formatCode="_-* #,##0_-;_-* #,##0\-;_-* &quot;-&quot;??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12"/>
      <name val="Gill Sans MT"/>
      <family val="2"/>
    </font>
    <font>
      <i/>
      <sz val="10"/>
      <name val="Gill Sans MT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">
    <xf numFmtId="0" fontId="0" fillId="0" borderId="0"/>
    <xf numFmtId="9" fontId="4" fillId="0" borderId="0" applyFill="0" applyBorder="0" applyAlignment="0" applyProtection="0"/>
    <xf numFmtId="164" fontId="5" fillId="0" borderId="0" applyFont="0" applyFill="0" applyBorder="0" applyAlignment="0" applyProtection="0"/>
    <xf numFmtId="41" fontId="4" fillId="0" borderId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4" fillId="0" borderId="0" applyFill="0" applyBorder="0" applyAlignment="0" applyProtection="0"/>
    <xf numFmtId="0" fontId="11" fillId="0" borderId="0"/>
    <xf numFmtId="0" fontId="8" fillId="0" borderId="0"/>
    <xf numFmtId="0" fontId="5" fillId="0" borderId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horizontal="left"/>
    </xf>
    <xf numFmtId="0" fontId="10" fillId="0" borderId="0" xfId="0" applyFont="1"/>
    <xf numFmtId="44" fontId="0" fillId="0" borderId="0" xfId="0" applyNumberFormat="1"/>
    <xf numFmtId="0" fontId="9" fillId="4" borderId="3" xfId="0" applyFont="1" applyFill="1" applyBorder="1"/>
    <xf numFmtId="0" fontId="4" fillId="0" borderId="0" xfId="8" applyFont="1"/>
    <xf numFmtId="0" fontId="12" fillId="0" borderId="0" xfId="8" applyFont="1"/>
    <xf numFmtId="0" fontId="4" fillId="0" borderId="0" xfId="8" applyFont="1" applyAlignment="1">
      <alignment horizontal="center"/>
    </xf>
    <xf numFmtId="0" fontId="10" fillId="0" borderId="0" xfId="8" applyFont="1"/>
    <xf numFmtId="0" fontId="4" fillId="0" borderId="0" xfId="9" applyFont="1"/>
    <xf numFmtId="167" fontId="4" fillId="0" borderId="0" xfId="10" applyNumberFormat="1" applyFont="1"/>
    <xf numFmtId="167" fontId="4" fillId="0" borderId="0" xfId="10" applyNumberFormat="1" applyFont="1" applyFill="1"/>
    <xf numFmtId="167" fontId="4" fillId="0" borderId="0" xfId="8" applyNumberFormat="1" applyFont="1"/>
    <xf numFmtId="41" fontId="4" fillId="0" borderId="0" xfId="8" applyNumberFormat="1" applyFont="1"/>
    <xf numFmtId="0" fontId="10" fillId="0" borderId="0" xfId="9" applyFont="1"/>
    <xf numFmtId="167" fontId="10" fillId="0" borderId="1" xfId="11" applyNumberFormat="1" applyFont="1" applyBorder="1"/>
    <xf numFmtId="0" fontId="4" fillId="0" borderId="0" xfId="9" applyFont="1" applyAlignment="1">
      <alignment wrapText="1"/>
    </xf>
    <xf numFmtId="167" fontId="10" fillId="0" borderId="4" xfId="11" applyNumberFormat="1" applyFont="1" applyFill="1" applyBorder="1"/>
    <xf numFmtId="167" fontId="10" fillId="0" borderId="1" xfId="8" applyNumberFormat="1" applyFont="1" applyBorder="1"/>
    <xf numFmtId="167" fontId="10" fillId="0" borderId="0" xfId="8" applyNumberFormat="1" applyFont="1"/>
    <xf numFmtId="167" fontId="4" fillId="0" borderId="0" xfId="10" applyNumberFormat="1" applyFont="1" applyAlignment="1">
      <alignment horizontal="center"/>
    </xf>
    <xf numFmtId="167" fontId="4" fillId="0" borderId="0" xfId="10" applyNumberFormat="1" applyFont="1" applyFill="1" applyAlignment="1">
      <alignment horizontal="center"/>
    </xf>
    <xf numFmtId="167" fontId="10" fillId="0" borderId="1" xfId="10" applyNumberFormat="1" applyFont="1" applyBorder="1" applyAlignment="1">
      <alignment horizontal="center"/>
    </xf>
    <xf numFmtId="0" fontId="4" fillId="0" borderId="0" xfId="8" applyFont="1" applyAlignment="1">
      <alignment horizontal="right"/>
    </xf>
    <xf numFmtId="41" fontId="4" fillId="0" borderId="0" xfId="3" applyFill="1"/>
    <xf numFmtId="0" fontId="13" fillId="0" borderId="0" xfId="8" applyFont="1"/>
    <xf numFmtId="0" fontId="10" fillId="0" borderId="0" xfId="8" applyFont="1" applyAlignment="1">
      <alignment horizontal="right"/>
    </xf>
    <xf numFmtId="167" fontId="10" fillId="0" borderId="4" xfId="8" applyNumberFormat="1" applyFont="1" applyBorder="1"/>
    <xf numFmtId="167" fontId="10" fillId="0" borderId="2" xfId="8" applyNumberFormat="1" applyFont="1" applyBorder="1"/>
    <xf numFmtId="167" fontId="10" fillId="0" borderId="5" xfId="8" applyNumberFormat="1" applyFont="1" applyBorder="1"/>
    <xf numFmtId="0" fontId="10" fillId="0" borderId="0" xfId="12" applyFont="1"/>
    <xf numFmtId="167" fontId="10" fillId="0" borderId="5" xfId="2" applyNumberFormat="1" applyFont="1" applyBorder="1" applyAlignment="1">
      <alignment horizontal="center"/>
    </xf>
    <xf numFmtId="167" fontId="10" fillId="3" borderId="5" xfId="8" applyNumberFormat="1" applyFont="1" applyFill="1" applyBorder="1"/>
    <xf numFmtId="0" fontId="0" fillId="5" borderId="0" xfId="0" applyFill="1"/>
    <xf numFmtId="6" fontId="0" fillId="0" borderId="0" xfId="0" applyNumberFormat="1"/>
    <xf numFmtId="0" fontId="0" fillId="6" borderId="0" xfId="0" applyFill="1"/>
    <xf numFmtId="0" fontId="7" fillId="0" borderId="1" xfId="0" applyFont="1" applyBorder="1"/>
    <xf numFmtId="6" fontId="7" fillId="0" borderId="1" xfId="0" applyNumberFormat="1" applyFont="1" applyBorder="1"/>
    <xf numFmtId="0" fontId="7" fillId="6" borderId="1" xfId="0" applyFont="1" applyFill="1" applyBorder="1"/>
    <xf numFmtId="6" fontId="7" fillId="0" borderId="0" xfId="0" applyNumberFormat="1" applyFont="1"/>
    <xf numFmtId="0" fontId="7" fillId="6" borderId="0" xfId="0" applyFont="1" applyFill="1"/>
    <xf numFmtId="0" fontId="7" fillId="0" borderId="5" xfId="0" applyFont="1" applyBorder="1"/>
    <xf numFmtId="6" fontId="7" fillId="0" borderId="5" xfId="0" applyNumberFormat="1" applyFont="1" applyBorder="1"/>
    <xf numFmtId="0" fontId="7" fillId="6" borderId="5" xfId="0" applyFont="1" applyFill="1" applyBorder="1"/>
    <xf numFmtId="0" fontId="0" fillId="7" borderId="0" xfId="0" applyFill="1"/>
    <xf numFmtId="6" fontId="0" fillId="7" borderId="0" xfId="0" applyNumberFormat="1" applyFill="1"/>
    <xf numFmtId="6" fontId="7" fillId="7" borderId="1" xfId="0" applyNumberFormat="1" applyFont="1" applyFill="1" applyBorder="1"/>
    <xf numFmtId="6" fontId="7" fillId="7" borderId="5" xfId="0" applyNumberFormat="1" applyFont="1" applyFill="1" applyBorder="1"/>
    <xf numFmtId="6" fontId="0" fillId="5" borderId="0" xfId="0" applyNumberFormat="1" applyFill="1"/>
    <xf numFmtId="6" fontId="7" fillId="5" borderId="1" xfId="0" applyNumberFormat="1" applyFont="1" applyFill="1" applyBorder="1"/>
    <xf numFmtId="6" fontId="7" fillId="5" borderId="5" xfId="0" applyNumberFormat="1" applyFont="1" applyFill="1" applyBorder="1"/>
    <xf numFmtId="0" fontId="6" fillId="0" borderId="0" xfId="0" applyFont="1"/>
    <xf numFmtId="6" fontId="7" fillId="7" borderId="0" xfId="0" applyNumberFormat="1" applyFont="1" applyFill="1"/>
    <xf numFmtId="6" fontId="7" fillId="5" borderId="0" xfId="0" applyNumberFormat="1" applyFont="1" applyFill="1"/>
    <xf numFmtId="0" fontId="7" fillId="0" borderId="2" xfId="0" applyFont="1" applyBorder="1"/>
    <xf numFmtId="6" fontId="7" fillId="7" borderId="2" xfId="0" applyNumberFormat="1" applyFont="1" applyFill="1" applyBorder="1"/>
    <xf numFmtId="6" fontId="7" fillId="5" borderId="2" xfId="0" applyNumberFormat="1" applyFont="1" applyFill="1" applyBorder="1"/>
    <xf numFmtId="6" fontId="7" fillId="0" borderId="2" xfId="0" applyNumberFormat="1" applyFont="1" applyBorder="1"/>
    <xf numFmtId="0" fontId="7" fillId="6" borderId="2" xfId="0" applyFont="1" applyFill="1" applyBorder="1"/>
    <xf numFmtId="6" fontId="14" fillId="0" borderId="5" xfId="0" applyNumberFormat="1" applyFont="1" applyBorder="1"/>
  </cellXfs>
  <cellStyles count="14">
    <cellStyle name="Komma [0] 2" xfId="3" xr:uid="{50EDFF28-3C8E-4086-A0E6-1AD128855675}"/>
    <cellStyle name="Komma 11" xfId="6" xr:uid="{7EBCB02D-31E8-4EFC-843D-114B6C08FBFB}"/>
    <cellStyle name="Komma 2" xfId="5" xr:uid="{F7F32D83-0EDF-45AE-93C7-0105772CF5F9}"/>
    <cellStyle name="Komma 2 2" xfId="10" xr:uid="{8FC06F59-58A2-465A-9155-FD766D3DB495}"/>
    <cellStyle name="Komma 3" xfId="2" xr:uid="{A5992ACF-4CEC-4797-90FD-1345B684CF23}"/>
    <cellStyle name="Komma 3 2" xfId="11" xr:uid="{62DBF414-5ECA-47E8-AA88-377924878ECB}"/>
    <cellStyle name="Procent 4 5" xfId="1" xr:uid="{7A6DCD22-E23F-4FCF-9A64-6307816F11B3}"/>
    <cellStyle name="Standaard" xfId="0" builtinId="0"/>
    <cellStyle name="Standaard 10" xfId="8" xr:uid="{CF5EAA58-9F38-4D05-8A8E-8A94B2725A62}"/>
    <cellStyle name="Standaard 10 5" xfId="12" xr:uid="{57654412-82E5-4182-AA3F-57DECDC6DCFC}"/>
    <cellStyle name="Standaard 2" xfId="4" xr:uid="{838CF8D8-686F-4C1F-AD35-BD30B2D78872}"/>
    <cellStyle name="Standaard 3" xfId="7" xr:uid="{393E9DD8-79E2-4058-B6F2-82220E91DC50}"/>
    <cellStyle name="Standaard 4" xfId="13" xr:uid="{5D219C63-AB69-47D9-888E-9B31C8889CF0}"/>
    <cellStyle name="Standaard 4 2" xfId="9" xr:uid="{8DB28D33-7C29-471C-B808-C03DCCEDC7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dhmserver-03\data\Finance\DHM\2021\Jaarrekening\Jaarrekening%202021.xlsx" TargetMode="External"/><Relationship Id="rId1" Type="http://schemas.openxmlformats.org/officeDocument/2006/relationships/externalLinkPath" Target="file:///\\dhmserver-03\data\Finance\DHM\2021\Jaarrekening\Jaarrekening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hmserver-03\data\Finance\FAOM\2021\Jaarrekening%202021%20FAO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ijn%20documenten\Rapportgenerator%20Exact%20aansluiting%202014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mengevoegde Balans"/>
      <sheetName val="Samengevoegde SvBeL"/>
      <sheetName val="Kasstroomoverzicht"/>
      <sheetName val="1. Vaste activa"/>
      <sheetName val="2. Voorraden"/>
      <sheetName val="3. Vorderingen"/>
      <sheetName val="4. Effecten"/>
      <sheetName val="5. Liquide middelen"/>
      <sheetName val="6 Reserves"/>
      <sheetName val="7. Bestemmingsfondsen"/>
      <sheetName val="8. Langlopende schulden"/>
      <sheetName val="9. Kortlopende schulden"/>
      <sheetName val="10. Werving Baten"/>
      <sheetName val="11. Baten van Particulieren"/>
      <sheetName val="12. Baten van Bedrijven"/>
      <sheetName val="13. Baten van Loterijorganisati"/>
      <sheetName val="14. Baten van Overheden"/>
      <sheetName val="15. Baten van Verbonden Organis"/>
      <sheetName val="16. Baten van Andere Organisati"/>
      <sheetName val="17. Baten met Tegenprestaties"/>
      <sheetName val="Kostentoerekeningen"/>
      <sheetName val="21. Draagvlakverbreding"/>
      <sheetName val="22. Belangenbehartiging"/>
      <sheetName val="23. Advisering"/>
      <sheetName val="24. Fondsenwerving derden"/>
      <sheetName val="Overzicht Molenfonds"/>
      <sheetName val="25. Eigen molens"/>
      <sheetName val="26. Wervingskosten"/>
      <sheetName val="27. Beheer en Administratie"/>
      <sheetName val="30. Saldo Financiële Baten en L"/>
      <sheetName val="Bezoldiging Directie"/>
      <sheetName val="40. Salarissen"/>
      <sheetName val="41. Pensioenlasten"/>
      <sheetName val="42. Overige personeelskosten"/>
      <sheetName val="43. Huisvestingskosten"/>
      <sheetName val="44. Kantoorkosten"/>
      <sheetName val="45. Algemene Kosten"/>
      <sheetName val="#D Overzicht molens en o.g."/>
      <sheetName val="#E spec. Effecten"/>
      <sheetName val="#F B&amp;L eigen molens"/>
      <sheetName val="#G Nalatenschappen"/>
      <sheetName val="Begroting volgend jaar"/>
      <sheetName val="Samenvoeging vorigjaar"/>
      <sheetName val="Samenvoeging ditjaar"/>
      <sheetName val="Samenvoeging begroting"/>
      <sheetName val="Samenvoeging begroting (1)"/>
      <sheetName val="Samenvoeging begroting (2)"/>
      <sheetName val="Samenvoeging begroting (3)"/>
      <sheetName val="Samenvoeging begroting (4)"/>
      <sheetName val="Samenvoeging begroting (5)"/>
      <sheetName val="Samenvoeging afwijking"/>
      <sheetName val="DHM vorigjaar"/>
      <sheetName val="DHM ditjaar"/>
      <sheetName val="DHM begroting"/>
      <sheetName val="DHM begroting (1)"/>
      <sheetName val="DHM begroting (2)"/>
      <sheetName val="DHM begroting (3)"/>
      <sheetName val="DHM begroting (4)"/>
      <sheetName val="DHM begroting (5)"/>
      <sheetName val="DHM afwijking"/>
      <sheetName val="FAOM vorigjaar"/>
      <sheetName val="FAOM ditjaar"/>
      <sheetName val="FAOM begroting"/>
      <sheetName val="FAOM begroting (1)"/>
      <sheetName val="FAOM begroting (2)"/>
      <sheetName val="FAOM begroting (3)"/>
      <sheetName val="FAOM begroting (4)"/>
      <sheetName val="FAOM begroting (5)"/>
      <sheetName val="FAOM afwijking"/>
      <sheetName val="Begrotingen DHM"/>
      <sheetName val="Begrotingen DHM (P)"/>
      <sheetName val="Begrotingen DHM (B)"/>
      <sheetName val="Begrotingen DHM (L)"/>
      <sheetName val="Begrotingen DHM (O)"/>
      <sheetName val="Begrotingen DHM (V)"/>
      <sheetName val="Begrotingen DHM (F)"/>
      <sheetName val="Begrotingen DHM (T)"/>
      <sheetName val="Begrotingen FAOM"/>
      <sheetName val="Begrotingen FAOM (P)"/>
      <sheetName val="Begrotingen FAOM (B)"/>
      <sheetName val="Begrotingen FAOM (L)"/>
      <sheetName val="Begrotingen FAOM (O)"/>
      <sheetName val="Begrotingen FAOM (V)"/>
      <sheetName val="Begrotingen FAOM (F)"/>
      <sheetName val="Begrotingen FAOM (T)"/>
      <sheetName val="Datanummer lijst"/>
      <sheetName val="Lijst DHM"/>
      <sheetName val="Lijst FAOM"/>
      <sheetName val="Lijst KP"/>
      <sheetName val="Bestuursrapportage balans"/>
      <sheetName val="Bestuursrapportage-SvBeL"/>
      <sheetName val="Prognose DHM"/>
      <sheetName val="Prognose FAOM"/>
      <sheetName val="Bestuursrapportage Molenfonds"/>
      <sheetName val="Bestuursrapport Eigen molens"/>
      <sheetName val="Projecten balans"/>
      <sheetName val="Draaitabel Projecten"/>
      <sheetName val="Begroting SvB&amp;L"/>
      <sheetName val="Begroting SvB&amp;L (Richtlijn)"/>
      <sheetName val="Begroting details"/>
      <sheetName val="B10. Wervingsbaten totaal"/>
      <sheetName val="Verdeling calculator"/>
      <sheetName val="B11. Particulieren"/>
      <sheetName val="B12. Bedrijven"/>
      <sheetName val="B13. Loterijen"/>
      <sheetName val="B14. Overheden"/>
      <sheetName val="B15. Verbonden"/>
      <sheetName val="B16. Andere"/>
      <sheetName val="B17. Tegenprestaties"/>
      <sheetName val="B21. Draagvlakverbreding"/>
      <sheetName val="B22. Belangenbehartiging"/>
      <sheetName val="B23. Advisering"/>
      <sheetName val="B24 Fondsenwerving tbv derden"/>
      <sheetName val="B25. Eigen molens"/>
      <sheetName val="B26. Wervingslasten"/>
      <sheetName val="B30. Financiën"/>
      <sheetName val="B35. Uitvoeringskosten"/>
      <sheetName val="B40. Salarissen etc."/>
      <sheetName val="B41. Pensioenen"/>
      <sheetName val="B42.  Overige pers."/>
      <sheetName val="B43. Huisvesting"/>
      <sheetName val="B44. Kantoor"/>
      <sheetName val="B45. Algemeen"/>
      <sheetName val="B50. Eigen molens overzicht"/>
      <sheetName val="Batentabel vorigjaar"/>
      <sheetName val="Batentabel ditjaar"/>
      <sheetName val="Batentabel begroting"/>
      <sheetName val="Tabellenmaker vorigjaar"/>
      <sheetName val="Tabellenmaker ditjaar"/>
      <sheetName val="Tabellenmaker begro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B2">
            <v>2020</v>
          </cell>
        </row>
        <row r="3">
          <cell r="B3">
            <v>12</v>
          </cell>
        </row>
      </sheetData>
      <sheetData sheetId="52">
        <row r="2">
          <cell r="B2">
            <v>2021</v>
          </cell>
        </row>
        <row r="3">
          <cell r="B3">
            <v>12</v>
          </cell>
        </row>
      </sheetData>
      <sheetData sheetId="53">
        <row r="2">
          <cell r="B2">
            <v>2021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engevoegde Balans"/>
      <sheetName val="Samengevoegde SvBeL"/>
      <sheetName val="Kasstroomoverzicht"/>
      <sheetName val="1. Vaste activa"/>
      <sheetName val="2. Voorraden"/>
      <sheetName val="3. Vorderingen"/>
      <sheetName val="4. Effecten"/>
      <sheetName val="5. Liquide middelen"/>
      <sheetName val="6 Reserves"/>
      <sheetName val="7. Bestemmingsfondsen"/>
      <sheetName val="8. Langlopende schulden"/>
      <sheetName val="9. Kortlopende schulden"/>
      <sheetName val="10. Werving Baten"/>
      <sheetName val="11. Baten van Particulieren"/>
      <sheetName val="12. Baten van Bedrijven"/>
      <sheetName val="13. Baten van Loterijorganisati"/>
      <sheetName val="14. Baten van Overheden"/>
      <sheetName val="15. Baten van Verbonden Organis"/>
      <sheetName val="16. Baten van Andere Organisati"/>
      <sheetName val="17. Baten met Tegenprestaties"/>
      <sheetName val="Kostentoerekeningen"/>
      <sheetName val="21. Draagvlakverbreding"/>
      <sheetName val="22. Belangenbehartiging"/>
      <sheetName val="23. Advisering"/>
      <sheetName val="24. Fondsenwerving derden"/>
      <sheetName val="Overzicht Molenfonds"/>
      <sheetName val="25. Eigen molens"/>
      <sheetName val="26. Wervingskosten"/>
      <sheetName val="27. Beheer en Administratie"/>
      <sheetName val="30. Saldo Financiële Baten en L"/>
      <sheetName val="Bezoldiging Directie"/>
      <sheetName val="40. Salarissen"/>
      <sheetName val="41. Pensioenlasten"/>
      <sheetName val="42. Overige personeelskosten"/>
      <sheetName val="43. Huisvestingskosten"/>
      <sheetName val="44. Kantoorkosten"/>
      <sheetName val="45. Algemene Kosten"/>
      <sheetName val="#D Overzicht molens en o.g."/>
      <sheetName val="#E spec. Effecten"/>
      <sheetName val="#F B&amp;L eigen molens"/>
      <sheetName val="#G Nalatenschappen"/>
      <sheetName val="Begroting volgend jaar"/>
      <sheetName val="Samenvoeging vorigjaar"/>
      <sheetName val="Samenvoeging ditjaar"/>
      <sheetName val="Samenvoeging begroting"/>
      <sheetName val="Samenvoeging begroting (1)"/>
      <sheetName val="Samenvoeging begroting (2)"/>
      <sheetName val="Samenvoeging begroting (3)"/>
      <sheetName val="Samenvoeging begroting (4)"/>
      <sheetName val="Samenvoeging begroting (5)"/>
      <sheetName val="Samenvoeging afwijking"/>
      <sheetName val="DHM vorigjaar"/>
      <sheetName val="DHM ditjaar"/>
      <sheetName val="DHM begroting"/>
      <sheetName val="DHM begroting (1)"/>
      <sheetName val="DHM begroting (2)"/>
      <sheetName val="DHM begroting (3)"/>
      <sheetName val="DHM begroting (4)"/>
      <sheetName val="DHM begroting (5)"/>
      <sheetName val="DHM afwijking"/>
      <sheetName val="FAOM vorigjaar"/>
      <sheetName val="FAOM ditjaar"/>
      <sheetName val="FAOM begroting"/>
      <sheetName val="FAOM begroting (1)"/>
      <sheetName val="FAOM begroting (2)"/>
      <sheetName val="FAOM begroting (3)"/>
      <sheetName val="FAOM begroting (4)"/>
      <sheetName val="FAOM begroting (5)"/>
      <sheetName val="FAOM afwijking"/>
      <sheetName val="Begrotingen DHM"/>
      <sheetName val="Begrotingen DHM (P)"/>
      <sheetName val="Begrotingen DHM (B)"/>
      <sheetName val="Begrotingen DHM (L)"/>
      <sheetName val="Begrotingen DHM (O)"/>
      <sheetName val="Begrotingen DHM (V)"/>
      <sheetName val="Begrotingen DHM (F)"/>
      <sheetName val="Begrotingen DHM (T)"/>
      <sheetName val="Begrotingen FAOM"/>
      <sheetName val="Begrotingen FAOM (P)"/>
      <sheetName val="Begrotingen FAOM (B)"/>
      <sheetName val="Begrotingen FAOM (L)"/>
      <sheetName val="Begrotingen FAOM (O)"/>
      <sheetName val="Begrotingen FAOM (V)"/>
      <sheetName val="Begrotingen FAOM (F)"/>
      <sheetName val="Begrotingen FAOM (T)"/>
      <sheetName val="Datanummer lijst"/>
      <sheetName val="Lijst DHM"/>
      <sheetName val="Lijst FAOM"/>
      <sheetName val="Lijst KP"/>
      <sheetName val="Bestuursrapportage balans"/>
      <sheetName val="Bestuursrapportage-SvBeL"/>
      <sheetName val="Prognose DHM"/>
      <sheetName val="Prognose FAOM"/>
      <sheetName val="Bestuursrapportage Molenfonds"/>
      <sheetName val="Bestuursrapport Eigen molens"/>
      <sheetName val="Projecten balans"/>
      <sheetName val="Draaitabel Projecten"/>
      <sheetName val="Begroting SvB&amp;L"/>
      <sheetName val="Begroting SvB&amp;L (Richtlijn)"/>
      <sheetName val="Begroting details"/>
      <sheetName val="B10. Wervingsbaten totaal"/>
      <sheetName val="Verdeling calculator"/>
      <sheetName val="B11. Particulieren"/>
      <sheetName val="B12. Bedrijven"/>
      <sheetName val="B13. Loterijen"/>
      <sheetName val="B14. Overheden"/>
      <sheetName val="B15. Verbonden"/>
      <sheetName val="B16. Andere"/>
      <sheetName val="B17. Tegenprestaties"/>
      <sheetName val="B21. Draagvlakverbreding"/>
      <sheetName val="B22. Belangenbehartiging"/>
      <sheetName val="B23. Advisering"/>
      <sheetName val="B24 Fondsenwerving tbv derden"/>
      <sheetName val="B25. Eigen molens"/>
      <sheetName val="B26. Wervingslasten"/>
      <sheetName val="B30. Financiën"/>
      <sheetName val="B35. Uitvoeringskosten"/>
      <sheetName val="B40. Salarissen etc."/>
      <sheetName val="B41. Pensioenen"/>
      <sheetName val="B42.  Overige pers."/>
      <sheetName val="B43. Huisvesting"/>
      <sheetName val="B44. Kantoor"/>
      <sheetName val="B45. Algemeen"/>
      <sheetName val="B50. Eigen molens overzicht"/>
      <sheetName val="Batentabel vorigjaar"/>
      <sheetName val="Batentabel ditjaar"/>
      <sheetName val="Batentabel begroting"/>
      <sheetName val="Tabellenmaker vorigjaar"/>
      <sheetName val="Tabellenmaker ditjaar"/>
      <sheetName val="Tabellenmaker begro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2">
          <cell r="B2">
            <v>2020</v>
          </cell>
        </row>
        <row r="3">
          <cell r="B3">
            <v>12</v>
          </cell>
        </row>
      </sheetData>
      <sheetData sheetId="52">
        <row r="2">
          <cell r="B2">
            <v>2021</v>
          </cell>
        </row>
        <row r="3">
          <cell r="B3">
            <v>12</v>
          </cell>
        </row>
      </sheetData>
      <sheetData sheetId="53">
        <row r="2">
          <cell r="B2">
            <v>2021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stuursrapportage balans"/>
      <sheetName val="Bestuursrapportage-SvBeL"/>
      <sheetName val="Bestuursrapportage-Kostpost KW3"/>
      <sheetName val="DHM (B)"/>
      <sheetName val="FAOM (B)"/>
      <sheetName val="Jaaroverzicht Kostenposten KW3"/>
      <sheetName val="Samenvoeging balans"/>
      <sheetName val="Jaaroverzicht"/>
      <sheetName val="Samenvoeging"/>
      <sheetName val="Beleggingen"/>
      <sheetName val="2013 Salaris Begroting"/>
      <sheetName val="DHM Medewerkers"/>
      <sheetName val="Medewerker"/>
      <sheetName val="Mark"/>
      <sheetName val="Marion"/>
      <sheetName val="Ingeborg"/>
      <sheetName val="Ed"/>
      <sheetName val="Ciska"/>
      <sheetName val="Ageethe"/>
      <sheetName val="Kspil (B)"/>
      <sheetName val="DHM"/>
      <sheetName val="FAOM"/>
      <sheetName val="Kspil"/>
      <sheetName val="Bestuursrapportage-Kostpost KW2"/>
      <sheetName val="Jaaroverzicht Kostenposten KW2"/>
      <sheetName val="Jaar-DHM"/>
      <sheetName val="Jaar-FAOM"/>
      <sheetName val="Jaar-Kspil"/>
      <sheetName val="Stand Balans Exact"/>
      <sheetName val="Functie"/>
      <sheetName val="Periodieke overboek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E1">
            <v>2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DE01-3338-4361-964E-D5F5E3D236AA}">
  <sheetPr>
    <pageSetUpPr fitToPage="1"/>
  </sheetPr>
  <dimension ref="A1:V105"/>
  <sheetViews>
    <sheetView tabSelected="1" topLeftCell="B1" zoomScaleNormal="100" workbookViewId="0">
      <selection activeCell="E99" sqref="E99"/>
    </sheetView>
  </sheetViews>
  <sheetFormatPr defaultRowHeight="12.75" outlineLevelRow="2" x14ac:dyDescent="0.2"/>
  <cols>
    <col min="1" max="1" width="4.5703125" hidden="1" customWidth="1"/>
    <col min="2" max="2" width="53.140625" bestFit="1" customWidth="1"/>
    <col min="3" max="5" width="10.7109375" customWidth="1"/>
    <col min="6" max="6" width="3.5703125" bestFit="1" customWidth="1"/>
    <col min="7" max="9" width="10.7109375" customWidth="1"/>
    <col min="10" max="10" width="3.5703125" customWidth="1"/>
    <col min="11" max="13" width="10.7109375" customWidth="1"/>
    <col min="14" max="14" width="3.5703125" customWidth="1"/>
    <col min="15" max="17" width="10.7109375" customWidth="1"/>
    <col min="18" max="18" width="3.5703125" customWidth="1"/>
    <col min="19" max="21" width="10.7109375" customWidth="1"/>
    <col min="22" max="22" width="3.5703125" customWidth="1"/>
  </cols>
  <sheetData>
    <row r="1" spans="1:22" ht="15.75" x14ac:dyDescent="0.25">
      <c r="B1" s="53" t="s">
        <v>143</v>
      </c>
    </row>
    <row r="3" spans="1:22" x14ac:dyDescent="0.2">
      <c r="B3" s="2" t="s">
        <v>145</v>
      </c>
    </row>
    <row r="4" spans="1:22" hidden="1" x14ac:dyDescent="0.2"/>
    <row r="6" spans="1:22" x14ac:dyDescent="0.2">
      <c r="A6" s="3" t="s">
        <v>132</v>
      </c>
      <c r="B6" s="3" t="s">
        <v>1</v>
      </c>
      <c r="C6" s="3"/>
      <c r="D6" s="3">
        <v>2024</v>
      </c>
      <c r="E6" s="3"/>
      <c r="F6" s="3"/>
      <c r="G6" s="3"/>
      <c r="H6" s="3">
        <v>2025</v>
      </c>
      <c r="I6" s="3"/>
      <c r="J6" s="3"/>
      <c r="K6" s="3"/>
      <c r="L6" s="3">
        <v>2026</v>
      </c>
      <c r="M6" s="3"/>
      <c r="N6" s="3"/>
      <c r="O6" s="3"/>
      <c r="P6" s="3">
        <v>2027</v>
      </c>
      <c r="Q6" s="3"/>
      <c r="R6" s="3"/>
      <c r="S6" s="3"/>
      <c r="T6" s="3">
        <v>2028</v>
      </c>
      <c r="U6" s="3"/>
      <c r="V6" s="3"/>
    </row>
    <row r="7" spans="1:22" x14ac:dyDescent="0.2">
      <c r="C7" s="46" t="s">
        <v>0</v>
      </c>
      <c r="D7" s="35" t="s">
        <v>8</v>
      </c>
      <c r="E7" t="s">
        <v>9</v>
      </c>
      <c r="F7" s="37"/>
      <c r="G7" s="46" t="s">
        <v>0</v>
      </c>
      <c r="H7" s="35" t="s">
        <v>8</v>
      </c>
      <c r="I7" t="s">
        <v>9</v>
      </c>
      <c r="J7" s="37"/>
      <c r="K7" s="46" t="s">
        <v>0</v>
      </c>
      <c r="L7" s="35" t="s">
        <v>8</v>
      </c>
      <c r="M7" t="s">
        <v>9</v>
      </c>
      <c r="N7" s="37"/>
      <c r="O7" s="46" t="s">
        <v>0</v>
      </c>
      <c r="P7" s="35" t="s">
        <v>8</v>
      </c>
      <c r="Q7" t="s">
        <v>9</v>
      </c>
      <c r="R7" s="37"/>
      <c r="S7" s="46" t="s">
        <v>0</v>
      </c>
      <c r="T7" s="35" t="s">
        <v>8</v>
      </c>
      <c r="U7" t="s">
        <v>9</v>
      </c>
      <c r="V7" s="37"/>
    </row>
    <row r="8" spans="1:22" hidden="1" outlineLevel="2" x14ac:dyDescent="0.2">
      <c r="A8">
        <v>1</v>
      </c>
      <c r="B8" t="s">
        <v>65</v>
      </c>
      <c r="C8" s="47">
        <v>105000</v>
      </c>
      <c r="D8" s="50">
        <v>105000</v>
      </c>
      <c r="E8" s="36">
        <v>0</v>
      </c>
      <c r="F8" s="37"/>
      <c r="G8" s="47">
        <v>105000</v>
      </c>
      <c r="H8" s="50">
        <v>105000</v>
      </c>
      <c r="I8" s="36">
        <v>0</v>
      </c>
      <c r="J8" s="37"/>
      <c r="K8" s="47">
        <v>105000</v>
      </c>
      <c r="L8" s="50">
        <v>105000</v>
      </c>
      <c r="M8" s="36">
        <v>0</v>
      </c>
      <c r="N8" s="37"/>
      <c r="O8" s="47">
        <v>105000</v>
      </c>
      <c r="P8" s="50">
        <v>105000</v>
      </c>
      <c r="Q8" s="36">
        <v>0</v>
      </c>
      <c r="R8" s="37"/>
      <c r="S8" s="47">
        <v>105000</v>
      </c>
      <c r="T8" s="50">
        <v>105000</v>
      </c>
      <c r="U8" s="36">
        <v>0</v>
      </c>
      <c r="V8" s="37"/>
    </row>
    <row r="9" spans="1:22" hidden="1" outlineLevel="2" x14ac:dyDescent="0.2">
      <c r="A9">
        <v>1</v>
      </c>
      <c r="B9" t="s">
        <v>66</v>
      </c>
      <c r="C9" s="47">
        <v>145000</v>
      </c>
      <c r="D9" s="50">
        <v>145000</v>
      </c>
      <c r="E9" s="36">
        <v>0</v>
      </c>
      <c r="F9" s="37"/>
      <c r="G9" s="47">
        <v>170000</v>
      </c>
      <c r="H9" s="50">
        <v>170000</v>
      </c>
      <c r="I9" s="36">
        <v>0</v>
      </c>
      <c r="J9" s="37"/>
      <c r="K9" s="47">
        <v>170000</v>
      </c>
      <c r="L9" s="50">
        <v>170000</v>
      </c>
      <c r="M9" s="36">
        <v>0</v>
      </c>
      <c r="N9" s="37"/>
      <c r="O9" s="47">
        <v>170000</v>
      </c>
      <c r="P9" s="50">
        <v>170000</v>
      </c>
      <c r="Q9" s="36">
        <v>0</v>
      </c>
      <c r="R9" s="37"/>
      <c r="S9" s="47">
        <v>170000</v>
      </c>
      <c r="T9" s="50">
        <v>170000</v>
      </c>
      <c r="U9" s="36">
        <v>0</v>
      </c>
      <c r="V9" s="37"/>
    </row>
    <row r="10" spans="1:22" hidden="1" outlineLevel="2" x14ac:dyDescent="0.2">
      <c r="A10">
        <v>1</v>
      </c>
      <c r="B10" t="s">
        <v>67</v>
      </c>
      <c r="C10" s="47">
        <v>60000</v>
      </c>
      <c r="D10" s="50">
        <v>60000</v>
      </c>
      <c r="E10" s="36">
        <v>0</v>
      </c>
      <c r="F10" s="37"/>
      <c r="G10" s="47">
        <v>2000</v>
      </c>
      <c r="H10" s="50">
        <v>2000</v>
      </c>
      <c r="I10" s="36">
        <v>0</v>
      </c>
      <c r="J10" s="37"/>
      <c r="K10" s="47">
        <v>2000</v>
      </c>
      <c r="L10" s="50">
        <v>2000</v>
      </c>
      <c r="M10" s="36">
        <v>0</v>
      </c>
      <c r="N10" s="37"/>
      <c r="O10" s="47">
        <v>2000</v>
      </c>
      <c r="P10" s="50">
        <v>2000</v>
      </c>
      <c r="Q10" s="36">
        <v>0</v>
      </c>
      <c r="R10" s="37"/>
      <c r="S10" s="47">
        <v>2000</v>
      </c>
      <c r="T10" s="50">
        <v>2000</v>
      </c>
      <c r="U10" s="36">
        <v>0</v>
      </c>
      <c r="V10" s="37"/>
    </row>
    <row r="11" spans="1:22" hidden="1" outlineLevel="2" x14ac:dyDescent="0.2">
      <c r="A11">
        <v>1</v>
      </c>
      <c r="B11" t="s">
        <v>68</v>
      </c>
      <c r="C11" s="47">
        <v>20000</v>
      </c>
      <c r="D11" s="50">
        <v>20000</v>
      </c>
      <c r="E11" s="36">
        <v>0</v>
      </c>
      <c r="F11" s="37"/>
      <c r="G11" s="47">
        <v>0</v>
      </c>
      <c r="H11" s="50">
        <v>0</v>
      </c>
      <c r="I11" s="36">
        <v>0</v>
      </c>
      <c r="J11" s="37"/>
      <c r="K11" s="47">
        <v>0</v>
      </c>
      <c r="L11" s="50">
        <v>0</v>
      </c>
      <c r="M11" s="36">
        <v>0</v>
      </c>
      <c r="N11" s="37"/>
      <c r="O11" s="47">
        <v>0</v>
      </c>
      <c r="P11" s="50">
        <v>0</v>
      </c>
      <c r="Q11" s="36">
        <v>0</v>
      </c>
      <c r="R11" s="37"/>
      <c r="S11" s="47">
        <v>0</v>
      </c>
      <c r="T11" s="50">
        <v>0</v>
      </c>
      <c r="U11" s="36">
        <v>0</v>
      </c>
      <c r="V11" s="37"/>
    </row>
    <row r="12" spans="1:22" hidden="1" outlineLevel="2" x14ac:dyDescent="0.2">
      <c r="A12">
        <v>1</v>
      </c>
      <c r="B12" t="s">
        <v>69</v>
      </c>
      <c r="C12" s="47">
        <v>40000</v>
      </c>
      <c r="D12" s="50">
        <v>23000</v>
      </c>
      <c r="E12" s="36">
        <v>17000</v>
      </c>
      <c r="F12" s="37"/>
      <c r="G12" s="47">
        <v>40000</v>
      </c>
      <c r="H12" s="50">
        <v>23000</v>
      </c>
      <c r="I12" s="36">
        <v>17000</v>
      </c>
      <c r="J12" s="37"/>
      <c r="K12" s="47">
        <v>40000</v>
      </c>
      <c r="L12" s="50">
        <v>23000</v>
      </c>
      <c r="M12" s="36">
        <v>17000</v>
      </c>
      <c r="N12" s="37"/>
      <c r="O12" s="47">
        <v>40000</v>
      </c>
      <c r="P12" s="50">
        <v>23000</v>
      </c>
      <c r="Q12" s="36">
        <v>17000</v>
      </c>
      <c r="R12" s="37"/>
      <c r="S12" s="47">
        <v>40000</v>
      </c>
      <c r="T12" s="50">
        <v>23000</v>
      </c>
      <c r="U12" s="36">
        <v>17000</v>
      </c>
      <c r="V12" s="37"/>
    </row>
    <row r="13" spans="1:22" hidden="1" outlineLevel="2" x14ac:dyDescent="0.2">
      <c r="A13">
        <v>1</v>
      </c>
      <c r="B13" t="s">
        <v>70</v>
      </c>
      <c r="C13" s="47">
        <v>0</v>
      </c>
      <c r="D13" s="50">
        <v>61748</v>
      </c>
      <c r="E13" s="36">
        <v>-61748</v>
      </c>
      <c r="F13" s="37"/>
      <c r="G13" s="47">
        <v>0</v>
      </c>
      <c r="H13" s="50">
        <v>52252</v>
      </c>
      <c r="I13" s="36">
        <v>-52252</v>
      </c>
      <c r="J13" s="37"/>
      <c r="K13" s="47">
        <v>0</v>
      </c>
      <c r="L13" s="50">
        <v>53252</v>
      </c>
      <c r="M13" s="36">
        <v>-53252</v>
      </c>
      <c r="N13" s="37"/>
      <c r="O13" s="47">
        <v>0</v>
      </c>
      <c r="P13" s="50">
        <v>54252</v>
      </c>
      <c r="Q13" s="36">
        <v>-54252</v>
      </c>
      <c r="R13" s="37"/>
      <c r="S13" s="47">
        <v>0</v>
      </c>
      <c r="T13" s="50">
        <v>55252</v>
      </c>
      <c r="U13" s="36">
        <v>-55252</v>
      </c>
      <c r="V13" s="37"/>
    </row>
    <row r="14" spans="1:22" hidden="1" outlineLevel="2" x14ac:dyDescent="0.2">
      <c r="A14">
        <v>1</v>
      </c>
      <c r="B14" t="s">
        <v>71</v>
      </c>
      <c r="C14" s="47">
        <v>0</v>
      </c>
      <c r="D14" s="50">
        <v>55000</v>
      </c>
      <c r="E14" s="36">
        <v>-55000</v>
      </c>
      <c r="F14" s="37"/>
      <c r="G14" s="47">
        <v>0</v>
      </c>
      <c r="H14" s="50">
        <v>55000</v>
      </c>
      <c r="I14" s="36">
        <v>-55000</v>
      </c>
      <c r="J14" s="37"/>
      <c r="K14" s="47">
        <v>0</v>
      </c>
      <c r="L14" s="50">
        <v>55000</v>
      </c>
      <c r="M14" s="36">
        <v>-55000</v>
      </c>
      <c r="N14" s="37"/>
      <c r="O14" s="47">
        <v>0</v>
      </c>
      <c r="P14" s="50">
        <v>55000</v>
      </c>
      <c r="Q14" s="36">
        <v>-55000</v>
      </c>
      <c r="R14" s="37"/>
      <c r="S14" s="47">
        <v>0</v>
      </c>
      <c r="T14" s="50">
        <v>55000</v>
      </c>
      <c r="U14" s="36">
        <v>-55000</v>
      </c>
      <c r="V14" s="37"/>
    </row>
    <row r="15" spans="1:22" hidden="1" outlineLevel="2" x14ac:dyDescent="0.2">
      <c r="A15">
        <v>1</v>
      </c>
      <c r="B15" t="s">
        <v>72</v>
      </c>
      <c r="C15" s="47">
        <v>0</v>
      </c>
      <c r="D15" s="50">
        <v>0</v>
      </c>
      <c r="E15" s="36">
        <v>0</v>
      </c>
      <c r="F15" s="37"/>
      <c r="G15" s="47">
        <v>0</v>
      </c>
      <c r="H15" s="50">
        <v>0</v>
      </c>
      <c r="I15" s="36">
        <v>0</v>
      </c>
      <c r="J15" s="37"/>
      <c r="K15" s="47">
        <v>0</v>
      </c>
      <c r="L15" s="50">
        <v>0</v>
      </c>
      <c r="M15" s="36">
        <v>0</v>
      </c>
      <c r="N15" s="37"/>
      <c r="O15" s="47">
        <v>0</v>
      </c>
      <c r="P15" s="50">
        <v>0</v>
      </c>
      <c r="Q15" s="36">
        <v>0</v>
      </c>
      <c r="R15" s="37"/>
      <c r="S15" s="47">
        <v>0</v>
      </c>
      <c r="T15" s="50">
        <v>0</v>
      </c>
      <c r="U15" s="36">
        <v>0</v>
      </c>
      <c r="V15" s="37"/>
    </row>
    <row r="16" spans="1:22" hidden="1" outlineLevel="2" x14ac:dyDescent="0.2">
      <c r="A16">
        <v>1</v>
      </c>
      <c r="B16" t="s">
        <v>73</v>
      </c>
      <c r="C16" s="47">
        <v>2000</v>
      </c>
      <c r="D16" s="50">
        <v>2000</v>
      </c>
      <c r="E16" s="36">
        <v>0</v>
      </c>
      <c r="F16" s="37"/>
      <c r="G16" s="47">
        <v>2000</v>
      </c>
      <c r="H16" s="50">
        <v>2000</v>
      </c>
      <c r="I16" s="36">
        <v>0</v>
      </c>
      <c r="J16" s="37"/>
      <c r="K16" s="47">
        <v>2000</v>
      </c>
      <c r="L16" s="50">
        <v>2000</v>
      </c>
      <c r="M16" s="36">
        <v>0</v>
      </c>
      <c r="N16" s="37"/>
      <c r="O16" s="47">
        <v>2000</v>
      </c>
      <c r="P16" s="50">
        <v>2000</v>
      </c>
      <c r="Q16" s="36">
        <v>0</v>
      </c>
      <c r="R16" s="37"/>
      <c r="S16" s="47">
        <v>2000</v>
      </c>
      <c r="T16" s="50">
        <v>2000</v>
      </c>
      <c r="U16" s="36">
        <v>0</v>
      </c>
      <c r="V16" s="37"/>
    </row>
    <row r="17" spans="1:22" hidden="1" outlineLevel="2" x14ac:dyDescent="0.2">
      <c r="A17">
        <v>1</v>
      </c>
      <c r="B17" t="s">
        <v>74</v>
      </c>
      <c r="C17" s="47">
        <v>0</v>
      </c>
      <c r="D17" s="50">
        <v>0</v>
      </c>
      <c r="E17" s="36">
        <v>0</v>
      </c>
      <c r="F17" s="37"/>
      <c r="G17" s="47">
        <v>0</v>
      </c>
      <c r="H17" s="50">
        <v>0</v>
      </c>
      <c r="I17" s="36">
        <v>0</v>
      </c>
      <c r="J17" s="37"/>
      <c r="K17" s="47">
        <v>0</v>
      </c>
      <c r="L17" s="50">
        <v>0</v>
      </c>
      <c r="M17" s="36">
        <v>0</v>
      </c>
      <c r="N17" s="37"/>
      <c r="O17" s="47">
        <v>0</v>
      </c>
      <c r="P17" s="50">
        <v>0</v>
      </c>
      <c r="Q17" s="36">
        <v>0</v>
      </c>
      <c r="R17" s="37"/>
      <c r="S17" s="47">
        <v>0</v>
      </c>
      <c r="T17" s="50">
        <v>0</v>
      </c>
      <c r="U17" s="36">
        <v>0</v>
      </c>
      <c r="V17" s="37"/>
    </row>
    <row r="18" spans="1:22" hidden="1" outlineLevel="2" x14ac:dyDescent="0.2">
      <c r="A18">
        <v>1</v>
      </c>
      <c r="B18" t="s">
        <v>75</v>
      </c>
      <c r="C18" s="47">
        <v>0</v>
      </c>
      <c r="D18" s="50">
        <v>0</v>
      </c>
      <c r="E18" s="36">
        <v>0</v>
      </c>
      <c r="F18" s="37"/>
      <c r="G18" s="47">
        <v>0</v>
      </c>
      <c r="H18" s="50">
        <v>0</v>
      </c>
      <c r="I18" s="36">
        <v>0</v>
      </c>
      <c r="J18" s="37"/>
      <c r="K18" s="47">
        <v>0</v>
      </c>
      <c r="L18" s="50">
        <v>0</v>
      </c>
      <c r="M18" s="36">
        <v>0</v>
      </c>
      <c r="N18" s="37"/>
      <c r="O18" s="47">
        <v>0</v>
      </c>
      <c r="P18" s="50">
        <v>0</v>
      </c>
      <c r="Q18" s="36">
        <v>0</v>
      </c>
      <c r="R18" s="37"/>
      <c r="S18" s="47">
        <v>0</v>
      </c>
      <c r="T18" s="50">
        <v>0</v>
      </c>
      <c r="U18" s="36">
        <v>0</v>
      </c>
      <c r="V18" s="37"/>
    </row>
    <row r="19" spans="1:22" hidden="1" outlineLevel="2" x14ac:dyDescent="0.2">
      <c r="A19">
        <v>1</v>
      </c>
      <c r="B19" t="s">
        <v>76</v>
      </c>
      <c r="C19" s="47">
        <v>0</v>
      </c>
      <c r="D19" s="50">
        <v>0</v>
      </c>
      <c r="E19" s="36">
        <v>0</v>
      </c>
      <c r="F19" s="37"/>
      <c r="G19" s="47">
        <v>0</v>
      </c>
      <c r="H19" s="50">
        <v>0</v>
      </c>
      <c r="I19" s="36">
        <v>0</v>
      </c>
      <c r="J19" s="37"/>
      <c r="K19" s="47">
        <v>0</v>
      </c>
      <c r="L19" s="50">
        <v>0</v>
      </c>
      <c r="M19" s="36">
        <v>0</v>
      </c>
      <c r="N19" s="37"/>
      <c r="O19" s="47">
        <v>0</v>
      </c>
      <c r="P19" s="50">
        <v>0</v>
      </c>
      <c r="Q19" s="36">
        <v>0</v>
      </c>
      <c r="R19" s="37"/>
      <c r="S19" s="47">
        <v>0</v>
      </c>
      <c r="T19" s="50">
        <v>0</v>
      </c>
      <c r="U19" s="36">
        <v>0</v>
      </c>
      <c r="V19" s="37"/>
    </row>
    <row r="20" spans="1:22" hidden="1" outlineLevel="2" x14ac:dyDescent="0.2">
      <c r="A20">
        <v>1</v>
      </c>
      <c r="B20" t="s">
        <v>77</v>
      </c>
      <c r="C20" s="47">
        <v>0</v>
      </c>
      <c r="D20" s="50">
        <v>32534</v>
      </c>
      <c r="E20" s="36">
        <v>-32534</v>
      </c>
      <c r="F20" s="37"/>
      <c r="G20" s="47">
        <v>0</v>
      </c>
      <c r="H20" s="50">
        <v>33450</v>
      </c>
      <c r="I20" s="36">
        <v>-33450</v>
      </c>
      <c r="J20" s="37"/>
      <c r="K20" s="47">
        <v>0</v>
      </c>
      <c r="L20" s="50">
        <v>34366</v>
      </c>
      <c r="M20" s="36">
        <v>-34366</v>
      </c>
      <c r="N20" s="37"/>
      <c r="O20" s="47">
        <v>0</v>
      </c>
      <c r="P20" s="50">
        <v>35383</v>
      </c>
      <c r="Q20" s="36">
        <v>-35383</v>
      </c>
      <c r="R20" s="37"/>
      <c r="S20" s="47">
        <v>0</v>
      </c>
      <c r="T20" s="50">
        <v>36400</v>
      </c>
      <c r="U20" s="36">
        <v>-36400</v>
      </c>
      <c r="V20" s="37"/>
    </row>
    <row r="21" spans="1:22" hidden="1" outlineLevel="2" x14ac:dyDescent="0.2">
      <c r="A21">
        <v>1</v>
      </c>
      <c r="B21" t="s">
        <v>78</v>
      </c>
      <c r="C21" s="47">
        <v>2500</v>
      </c>
      <c r="D21" s="50">
        <v>10400</v>
      </c>
      <c r="E21" s="36">
        <v>-7900</v>
      </c>
      <c r="F21" s="37"/>
      <c r="G21" s="47">
        <v>0</v>
      </c>
      <c r="H21" s="50">
        <v>7900</v>
      </c>
      <c r="I21" s="36">
        <v>-7900</v>
      </c>
      <c r="J21" s="37"/>
      <c r="K21" s="47">
        <v>0</v>
      </c>
      <c r="L21" s="50">
        <v>7900</v>
      </c>
      <c r="M21" s="36">
        <v>-7900</v>
      </c>
      <c r="N21" s="37"/>
      <c r="O21" s="47">
        <v>0</v>
      </c>
      <c r="P21" s="50">
        <v>7900</v>
      </c>
      <c r="Q21" s="36">
        <v>-7900</v>
      </c>
      <c r="R21" s="37"/>
      <c r="S21" s="47">
        <v>0</v>
      </c>
      <c r="T21" s="50">
        <v>0</v>
      </c>
      <c r="U21" s="36">
        <v>0</v>
      </c>
      <c r="V21" s="37"/>
    </row>
    <row r="22" spans="1:22" hidden="1" outlineLevel="2" x14ac:dyDescent="0.2">
      <c r="A22">
        <v>1</v>
      </c>
      <c r="B22" t="s">
        <v>79</v>
      </c>
      <c r="C22" s="47">
        <v>0</v>
      </c>
      <c r="D22" s="50">
        <v>0</v>
      </c>
      <c r="E22" s="36">
        <v>0</v>
      </c>
      <c r="F22" s="37"/>
      <c r="G22" s="47">
        <v>0</v>
      </c>
      <c r="H22" s="50">
        <v>0</v>
      </c>
      <c r="I22" s="36">
        <v>0</v>
      </c>
      <c r="J22" s="37"/>
      <c r="K22" s="47">
        <v>0</v>
      </c>
      <c r="L22" s="50">
        <v>0</v>
      </c>
      <c r="M22" s="36">
        <v>0</v>
      </c>
      <c r="N22" s="37"/>
      <c r="O22" s="47">
        <v>0</v>
      </c>
      <c r="P22" s="50">
        <v>0</v>
      </c>
      <c r="Q22" s="36">
        <v>0</v>
      </c>
      <c r="R22" s="37"/>
      <c r="S22" s="47">
        <v>0</v>
      </c>
      <c r="T22" s="50">
        <v>0</v>
      </c>
      <c r="U22" s="36">
        <v>0</v>
      </c>
      <c r="V22" s="37"/>
    </row>
    <row r="23" spans="1:22" hidden="1" outlineLevel="2" x14ac:dyDescent="0.2">
      <c r="A23">
        <v>1</v>
      </c>
      <c r="B23" t="s">
        <v>80</v>
      </c>
      <c r="C23" s="47">
        <v>125000</v>
      </c>
      <c r="D23" s="50">
        <v>125000</v>
      </c>
      <c r="E23" s="36">
        <v>0</v>
      </c>
      <c r="F23" s="37"/>
      <c r="G23" s="47">
        <v>25000</v>
      </c>
      <c r="H23" s="50">
        <v>25000</v>
      </c>
      <c r="I23" s="36">
        <v>0</v>
      </c>
      <c r="J23" s="37"/>
      <c r="K23" s="47">
        <v>25000</v>
      </c>
      <c r="L23" s="50">
        <v>25000</v>
      </c>
      <c r="M23" s="36">
        <v>0</v>
      </c>
      <c r="N23" s="37"/>
      <c r="O23" s="47">
        <v>0</v>
      </c>
      <c r="P23" s="50">
        <v>500</v>
      </c>
      <c r="Q23" s="36">
        <v>-500</v>
      </c>
      <c r="R23" s="37"/>
      <c r="S23" s="47">
        <v>0</v>
      </c>
      <c r="T23" s="50">
        <v>500</v>
      </c>
      <c r="U23" s="36">
        <v>-500</v>
      </c>
      <c r="V23" s="37"/>
    </row>
    <row r="24" spans="1:22" hidden="1" outlineLevel="2" x14ac:dyDescent="0.2">
      <c r="A24">
        <v>1</v>
      </c>
      <c r="B24" t="s">
        <v>81</v>
      </c>
      <c r="C24" s="47">
        <v>500</v>
      </c>
      <c r="D24" s="50">
        <v>500</v>
      </c>
      <c r="E24" s="36">
        <v>0</v>
      </c>
      <c r="F24" s="37"/>
      <c r="G24" s="47">
        <v>500</v>
      </c>
      <c r="H24" s="50">
        <v>500</v>
      </c>
      <c r="I24" s="36">
        <v>0</v>
      </c>
      <c r="J24" s="37"/>
      <c r="K24" s="47">
        <v>500</v>
      </c>
      <c r="L24" s="50">
        <v>500</v>
      </c>
      <c r="M24" s="36">
        <v>0</v>
      </c>
      <c r="N24" s="37"/>
      <c r="O24" s="47">
        <v>500</v>
      </c>
      <c r="P24" s="50">
        <v>500</v>
      </c>
      <c r="Q24" s="36">
        <v>0</v>
      </c>
      <c r="R24" s="37"/>
      <c r="S24" s="47">
        <v>500</v>
      </c>
      <c r="T24" s="50">
        <v>500</v>
      </c>
      <c r="U24" s="36">
        <v>0</v>
      </c>
      <c r="V24" s="37"/>
    </row>
    <row r="25" spans="1:22" hidden="1" outlineLevel="2" x14ac:dyDescent="0.2">
      <c r="A25">
        <v>1</v>
      </c>
      <c r="B25" t="s">
        <v>82</v>
      </c>
      <c r="C25" s="47">
        <v>0</v>
      </c>
      <c r="D25" s="50">
        <v>0</v>
      </c>
      <c r="E25" s="36">
        <v>0</v>
      </c>
      <c r="F25" s="37"/>
      <c r="G25" s="47">
        <v>0</v>
      </c>
      <c r="H25" s="50">
        <v>0</v>
      </c>
      <c r="I25" s="36">
        <v>0</v>
      </c>
      <c r="J25" s="37"/>
      <c r="K25" s="47">
        <v>0</v>
      </c>
      <c r="L25" s="50">
        <v>0</v>
      </c>
      <c r="M25" s="36">
        <v>0</v>
      </c>
      <c r="N25" s="37"/>
      <c r="O25" s="47">
        <v>0</v>
      </c>
      <c r="P25" s="50">
        <v>0</v>
      </c>
      <c r="Q25" s="36">
        <v>0</v>
      </c>
      <c r="R25" s="37"/>
      <c r="S25" s="47">
        <v>0</v>
      </c>
      <c r="T25" s="50">
        <v>0</v>
      </c>
      <c r="U25" s="36">
        <v>0</v>
      </c>
      <c r="V25" s="37"/>
    </row>
    <row r="26" spans="1:22" hidden="1" outlineLevel="2" x14ac:dyDescent="0.2">
      <c r="A26">
        <v>1</v>
      </c>
      <c r="B26" t="s">
        <v>83</v>
      </c>
      <c r="C26" s="47">
        <v>0</v>
      </c>
      <c r="D26" s="50">
        <v>0</v>
      </c>
      <c r="E26" s="36">
        <v>0</v>
      </c>
      <c r="F26" s="37"/>
      <c r="G26" s="47">
        <v>0</v>
      </c>
      <c r="H26" s="50">
        <v>0</v>
      </c>
      <c r="I26" s="36">
        <v>0</v>
      </c>
      <c r="J26" s="37"/>
      <c r="K26" s="47">
        <v>0</v>
      </c>
      <c r="L26" s="50">
        <v>0</v>
      </c>
      <c r="M26" s="36">
        <v>0</v>
      </c>
      <c r="N26" s="37"/>
      <c r="O26" s="47">
        <v>0</v>
      </c>
      <c r="P26" s="50">
        <v>0</v>
      </c>
      <c r="Q26" s="36">
        <v>0</v>
      </c>
      <c r="R26" s="37"/>
      <c r="S26" s="47">
        <v>0</v>
      </c>
      <c r="T26" s="50">
        <v>0</v>
      </c>
      <c r="U26" s="36">
        <v>0</v>
      </c>
      <c r="V26" s="37"/>
    </row>
    <row r="27" spans="1:22" hidden="1" outlineLevel="2" x14ac:dyDescent="0.2">
      <c r="A27">
        <v>1</v>
      </c>
      <c r="B27" t="s">
        <v>84</v>
      </c>
      <c r="C27" s="47">
        <v>0</v>
      </c>
      <c r="D27" s="50">
        <v>0</v>
      </c>
      <c r="E27" s="36">
        <v>0</v>
      </c>
      <c r="F27" s="37"/>
      <c r="G27" s="47">
        <v>0</v>
      </c>
      <c r="H27" s="50">
        <v>0</v>
      </c>
      <c r="I27" s="36">
        <v>0</v>
      </c>
      <c r="J27" s="37"/>
      <c r="K27" s="47">
        <v>0</v>
      </c>
      <c r="L27" s="50">
        <v>0</v>
      </c>
      <c r="M27" s="36">
        <v>0</v>
      </c>
      <c r="N27" s="37"/>
      <c r="O27" s="47">
        <v>0</v>
      </c>
      <c r="P27" s="50">
        <v>0</v>
      </c>
      <c r="Q27" s="36">
        <v>0</v>
      </c>
      <c r="R27" s="37"/>
      <c r="S27" s="47">
        <v>0</v>
      </c>
      <c r="T27" s="50">
        <v>0</v>
      </c>
      <c r="U27" s="36">
        <v>0</v>
      </c>
      <c r="V27" s="37"/>
    </row>
    <row r="28" spans="1:22" s="38" customFormat="1" outlineLevel="1" collapsed="1" x14ac:dyDescent="0.2">
      <c r="A28" s="38" t="s">
        <v>133</v>
      </c>
      <c r="B28" s="38" t="s">
        <v>36</v>
      </c>
      <c r="C28" s="48">
        <v>500000</v>
      </c>
      <c r="D28" s="51">
        <v>640182</v>
      </c>
      <c r="E28" s="39">
        <v>-140182</v>
      </c>
      <c r="F28" s="40"/>
      <c r="G28" s="48">
        <v>344500</v>
      </c>
      <c r="H28" s="51">
        <v>476102</v>
      </c>
      <c r="I28" s="39">
        <v>-131602</v>
      </c>
      <c r="J28" s="40"/>
      <c r="K28" s="48">
        <v>344500</v>
      </c>
      <c r="L28" s="51">
        <v>478018</v>
      </c>
      <c r="M28" s="39">
        <v>-133518</v>
      </c>
      <c r="N28" s="40"/>
      <c r="O28" s="48">
        <v>319500</v>
      </c>
      <c r="P28" s="51">
        <v>455535</v>
      </c>
      <c r="Q28" s="39">
        <v>-136035</v>
      </c>
      <c r="R28" s="40"/>
      <c r="S28" s="48">
        <v>319500</v>
      </c>
      <c r="T28" s="51">
        <v>449652</v>
      </c>
      <c r="U28" s="39">
        <v>-130152</v>
      </c>
      <c r="V28" s="40"/>
    </row>
    <row r="29" spans="1:22" hidden="1" outlineLevel="2" x14ac:dyDescent="0.2">
      <c r="A29">
        <v>2</v>
      </c>
      <c r="B29" t="s">
        <v>85</v>
      </c>
      <c r="C29" s="47">
        <v>0</v>
      </c>
      <c r="D29" s="50">
        <v>800</v>
      </c>
      <c r="E29" s="36">
        <v>-800</v>
      </c>
      <c r="F29" s="37"/>
      <c r="G29" s="47">
        <v>0</v>
      </c>
      <c r="H29" s="50">
        <v>800</v>
      </c>
      <c r="I29" s="36">
        <v>-800</v>
      </c>
      <c r="J29" s="37"/>
      <c r="K29" s="47">
        <v>0</v>
      </c>
      <c r="L29" s="50">
        <v>800</v>
      </c>
      <c r="M29" s="36">
        <v>-800</v>
      </c>
      <c r="N29" s="37"/>
      <c r="O29" s="47">
        <v>0</v>
      </c>
      <c r="P29" s="50">
        <v>800</v>
      </c>
      <c r="Q29" s="36">
        <v>-800</v>
      </c>
      <c r="R29" s="37"/>
      <c r="S29" s="47">
        <v>0</v>
      </c>
      <c r="T29" s="50">
        <v>800</v>
      </c>
      <c r="U29" s="36">
        <v>-800</v>
      </c>
      <c r="V29" s="37"/>
    </row>
    <row r="30" spans="1:22" hidden="1" outlineLevel="2" x14ac:dyDescent="0.2">
      <c r="A30">
        <v>2</v>
      </c>
      <c r="B30" t="s">
        <v>86</v>
      </c>
      <c r="C30" s="47">
        <v>0</v>
      </c>
      <c r="D30" s="50">
        <v>0</v>
      </c>
      <c r="E30" s="36">
        <v>0</v>
      </c>
      <c r="F30" s="37"/>
      <c r="G30" s="47">
        <v>0</v>
      </c>
      <c r="H30" s="50">
        <v>0</v>
      </c>
      <c r="I30" s="36">
        <v>0</v>
      </c>
      <c r="J30" s="37"/>
      <c r="K30" s="47">
        <v>0</v>
      </c>
      <c r="L30" s="50">
        <v>0</v>
      </c>
      <c r="M30" s="36">
        <v>0</v>
      </c>
      <c r="N30" s="37"/>
      <c r="O30" s="47">
        <v>0</v>
      </c>
      <c r="P30" s="50">
        <v>0</v>
      </c>
      <c r="Q30" s="36">
        <v>0</v>
      </c>
      <c r="R30" s="37"/>
      <c r="S30" s="47">
        <v>0</v>
      </c>
      <c r="T30" s="50">
        <v>0</v>
      </c>
      <c r="U30" s="36">
        <v>0</v>
      </c>
      <c r="V30" s="37"/>
    </row>
    <row r="31" spans="1:22" hidden="1" outlineLevel="2" x14ac:dyDescent="0.2">
      <c r="A31">
        <v>2</v>
      </c>
      <c r="B31" t="s">
        <v>87</v>
      </c>
      <c r="C31" s="47">
        <v>0</v>
      </c>
      <c r="D31" s="50">
        <v>0</v>
      </c>
      <c r="E31" s="36">
        <v>0</v>
      </c>
      <c r="F31" s="37"/>
      <c r="G31" s="47">
        <v>0</v>
      </c>
      <c r="H31" s="50">
        <v>0</v>
      </c>
      <c r="I31" s="36">
        <v>0</v>
      </c>
      <c r="J31" s="37"/>
      <c r="K31" s="47">
        <v>0</v>
      </c>
      <c r="L31" s="50">
        <v>0</v>
      </c>
      <c r="M31" s="36">
        <v>0</v>
      </c>
      <c r="N31" s="37"/>
      <c r="O31" s="47">
        <v>0</v>
      </c>
      <c r="P31" s="50">
        <v>0</v>
      </c>
      <c r="Q31" s="36">
        <v>0</v>
      </c>
      <c r="R31" s="37"/>
      <c r="S31" s="47">
        <v>0</v>
      </c>
      <c r="T31" s="50">
        <v>0</v>
      </c>
      <c r="U31" s="36">
        <v>0</v>
      </c>
      <c r="V31" s="37"/>
    </row>
    <row r="32" spans="1:22" hidden="1" outlineLevel="2" x14ac:dyDescent="0.2">
      <c r="A32">
        <v>2</v>
      </c>
      <c r="B32" t="s">
        <v>88</v>
      </c>
      <c r="C32" s="47">
        <v>0</v>
      </c>
      <c r="D32" s="50">
        <v>1000</v>
      </c>
      <c r="E32" s="36">
        <v>-1000</v>
      </c>
      <c r="F32" s="37"/>
      <c r="G32" s="47">
        <v>0</v>
      </c>
      <c r="H32" s="50">
        <v>1000</v>
      </c>
      <c r="I32" s="36">
        <v>-1000</v>
      </c>
      <c r="J32" s="37"/>
      <c r="K32" s="47">
        <v>0</v>
      </c>
      <c r="L32" s="50">
        <v>1000</v>
      </c>
      <c r="M32" s="36">
        <v>-1000</v>
      </c>
      <c r="N32" s="37"/>
      <c r="O32" s="47">
        <v>0</v>
      </c>
      <c r="P32" s="50">
        <v>1000</v>
      </c>
      <c r="Q32" s="36">
        <v>-1000</v>
      </c>
      <c r="R32" s="37"/>
      <c r="S32" s="47">
        <v>0</v>
      </c>
      <c r="T32" s="50">
        <v>1000</v>
      </c>
      <c r="U32" s="36">
        <v>-1000</v>
      </c>
      <c r="V32" s="37"/>
    </row>
    <row r="33" spans="1:22" hidden="1" outlineLevel="2" x14ac:dyDescent="0.2">
      <c r="A33">
        <v>2</v>
      </c>
      <c r="B33" t="s">
        <v>89</v>
      </c>
      <c r="C33" s="47">
        <v>21627</v>
      </c>
      <c r="D33" s="50">
        <v>21627</v>
      </c>
      <c r="E33" s="36">
        <v>0</v>
      </c>
      <c r="F33" s="37"/>
      <c r="G33" s="47">
        <v>0</v>
      </c>
      <c r="H33" s="50">
        <v>0</v>
      </c>
      <c r="I33" s="36">
        <v>0</v>
      </c>
      <c r="J33" s="37"/>
      <c r="K33" s="47">
        <v>0</v>
      </c>
      <c r="L33" s="50">
        <v>0</v>
      </c>
      <c r="M33" s="36">
        <v>0</v>
      </c>
      <c r="N33" s="37"/>
      <c r="O33" s="47">
        <v>0</v>
      </c>
      <c r="P33" s="50">
        <v>0</v>
      </c>
      <c r="Q33" s="36">
        <v>0</v>
      </c>
      <c r="R33" s="37"/>
      <c r="S33" s="47">
        <v>0</v>
      </c>
      <c r="T33" s="50">
        <v>0</v>
      </c>
      <c r="U33" s="36">
        <v>0</v>
      </c>
      <c r="V33" s="37"/>
    </row>
    <row r="34" spans="1:22" hidden="1" outlineLevel="2" x14ac:dyDescent="0.2">
      <c r="A34">
        <v>2</v>
      </c>
      <c r="B34" t="s">
        <v>90</v>
      </c>
      <c r="C34" s="47">
        <v>73340</v>
      </c>
      <c r="D34" s="50">
        <v>73340</v>
      </c>
      <c r="E34" s="36">
        <v>0</v>
      </c>
      <c r="F34" s="37"/>
      <c r="G34" s="47">
        <v>73340</v>
      </c>
      <c r="H34" s="50">
        <v>73340</v>
      </c>
      <c r="I34" s="36">
        <v>0</v>
      </c>
      <c r="J34" s="37"/>
      <c r="K34" s="47">
        <v>0</v>
      </c>
      <c r="L34" s="50">
        <v>0</v>
      </c>
      <c r="M34" s="36">
        <v>0</v>
      </c>
      <c r="N34" s="37"/>
      <c r="O34" s="47">
        <v>0</v>
      </c>
      <c r="P34" s="50">
        <v>0</v>
      </c>
      <c r="Q34" s="36">
        <v>0</v>
      </c>
      <c r="R34" s="37"/>
      <c r="S34" s="47">
        <v>0</v>
      </c>
      <c r="T34" s="50">
        <v>0</v>
      </c>
      <c r="U34" s="36">
        <v>0</v>
      </c>
      <c r="V34" s="37"/>
    </row>
    <row r="35" spans="1:22" hidden="1" outlineLevel="2" x14ac:dyDescent="0.2">
      <c r="A35">
        <v>2</v>
      </c>
      <c r="B35" t="s">
        <v>91</v>
      </c>
      <c r="C35" s="47">
        <v>0</v>
      </c>
      <c r="D35" s="50">
        <v>5000</v>
      </c>
      <c r="E35" s="36">
        <v>-5000</v>
      </c>
      <c r="F35" s="37"/>
      <c r="G35" s="47">
        <v>0</v>
      </c>
      <c r="H35" s="50">
        <v>5000</v>
      </c>
      <c r="I35" s="36">
        <v>-5000</v>
      </c>
      <c r="J35" s="37"/>
      <c r="K35" s="47">
        <v>0</v>
      </c>
      <c r="L35" s="50">
        <v>5000</v>
      </c>
      <c r="M35" s="36">
        <v>-5000</v>
      </c>
      <c r="N35" s="37"/>
      <c r="O35" s="47">
        <v>0</v>
      </c>
      <c r="P35" s="50">
        <v>5000</v>
      </c>
      <c r="Q35" s="36">
        <v>-5000</v>
      </c>
      <c r="R35" s="37"/>
      <c r="S35" s="47">
        <v>0</v>
      </c>
      <c r="T35" s="50">
        <v>5000</v>
      </c>
      <c r="U35" s="36">
        <v>-5000</v>
      </c>
      <c r="V35" s="37"/>
    </row>
    <row r="36" spans="1:22" hidden="1" outlineLevel="2" x14ac:dyDescent="0.2">
      <c r="A36">
        <v>2</v>
      </c>
      <c r="B36" t="s">
        <v>92</v>
      </c>
      <c r="C36" s="47">
        <v>0</v>
      </c>
      <c r="D36" s="50">
        <v>2575</v>
      </c>
      <c r="E36" s="36">
        <v>-2575</v>
      </c>
      <c r="F36" s="37"/>
      <c r="G36" s="47">
        <v>0</v>
      </c>
      <c r="H36" s="50">
        <v>2652</v>
      </c>
      <c r="I36" s="36">
        <v>-2652</v>
      </c>
      <c r="J36" s="37"/>
      <c r="K36" s="47">
        <v>0</v>
      </c>
      <c r="L36" s="50">
        <v>2732</v>
      </c>
      <c r="M36" s="36">
        <v>-2732</v>
      </c>
      <c r="N36" s="37"/>
      <c r="O36" s="47">
        <v>0</v>
      </c>
      <c r="P36" s="50">
        <v>2814</v>
      </c>
      <c r="Q36" s="36">
        <v>-2814</v>
      </c>
      <c r="R36" s="37"/>
      <c r="S36" s="47">
        <v>0</v>
      </c>
      <c r="T36" s="50">
        <v>2898</v>
      </c>
      <c r="U36" s="36">
        <v>-2898</v>
      </c>
      <c r="V36" s="37"/>
    </row>
    <row r="37" spans="1:22" hidden="1" outlineLevel="2" x14ac:dyDescent="0.2">
      <c r="A37">
        <v>2</v>
      </c>
      <c r="B37" t="s">
        <v>93</v>
      </c>
      <c r="C37" s="47">
        <v>40625</v>
      </c>
      <c r="D37" s="50">
        <v>15600</v>
      </c>
      <c r="E37" s="36">
        <v>25025</v>
      </c>
      <c r="F37" s="37"/>
      <c r="G37" s="47">
        <v>40625</v>
      </c>
      <c r="H37" s="50">
        <v>15600</v>
      </c>
      <c r="I37" s="36">
        <v>25025</v>
      </c>
      <c r="J37" s="37"/>
      <c r="K37" s="47">
        <v>40625</v>
      </c>
      <c r="L37" s="50">
        <v>15600</v>
      </c>
      <c r="M37" s="36">
        <v>25025</v>
      </c>
      <c r="N37" s="37"/>
      <c r="O37" s="47">
        <v>40625</v>
      </c>
      <c r="P37" s="50">
        <v>15600</v>
      </c>
      <c r="Q37" s="36">
        <v>25025</v>
      </c>
      <c r="R37" s="37"/>
      <c r="S37" s="47">
        <v>40625</v>
      </c>
      <c r="T37" s="50">
        <v>15600</v>
      </c>
      <c r="U37" s="36">
        <v>25025</v>
      </c>
      <c r="V37" s="37"/>
    </row>
    <row r="38" spans="1:22" s="38" customFormat="1" outlineLevel="1" collapsed="1" x14ac:dyDescent="0.2">
      <c r="A38" s="38" t="s">
        <v>134</v>
      </c>
      <c r="B38" s="38" t="s">
        <v>37</v>
      </c>
      <c r="C38" s="48">
        <v>135592</v>
      </c>
      <c r="D38" s="51">
        <v>119942</v>
      </c>
      <c r="E38" s="39">
        <v>15650</v>
      </c>
      <c r="F38" s="40"/>
      <c r="G38" s="48">
        <v>113965</v>
      </c>
      <c r="H38" s="51">
        <v>98392</v>
      </c>
      <c r="I38" s="39">
        <v>15573</v>
      </c>
      <c r="J38" s="40"/>
      <c r="K38" s="48">
        <v>40625</v>
      </c>
      <c r="L38" s="51">
        <v>25132</v>
      </c>
      <c r="M38" s="39">
        <v>15493</v>
      </c>
      <c r="N38" s="40"/>
      <c r="O38" s="48">
        <v>40625</v>
      </c>
      <c r="P38" s="51">
        <v>25214</v>
      </c>
      <c r="Q38" s="39">
        <v>15411</v>
      </c>
      <c r="R38" s="40"/>
      <c r="S38" s="48">
        <v>40625</v>
      </c>
      <c r="T38" s="51">
        <v>25298</v>
      </c>
      <c r="U38" s="39">
        <v>15327</v>
      </c>
      <c r="V38" s="40"/>
    </row>
    <row r="39" spans="1:22" hidden="1" outlineLevel="2" x14ac:dyDescent="0.2">
      <c r="A39">
        <v>3</v>
      </c>
      <c r="B39" t="s">
        <v>94</v>
      </c>
      <c r="C39" s="47">
        <v>0</v>
      </c>
      <c r="D39" s="50">
        <v>500</v>
      </c>
      <c r="E39" s="36">
        <v>-500</v>
      </c>
      <c r="F39" s="37"/>
      <c r="G39" s="47">
        <v>0</v>
      </c>
      <c r="H39" s="50">
        <v>500</v>
      </c>
      <c r="I39" s="36">
        <v>-500</v>
      </c>
      <c r="J39" s="37"/>
      <c r="K39" s="47">
        <v>0</v>
      </c>
      <c r="L39" s="50">
        <v>500</v>
      </c>
      <c r="M39" s="36">
        <v>-500</v>
      </c>
      <c r="N39" s="37"/>
      <c r="O39" s="47">
        <v>0</v>
      </c>
      <c r="P39" s="50">
        <v>500</v>
      </c>
      <c r="Q39" s="36">
        <v>-500</v>
      </c>
      <c r="R39" s="37"/>
      <c r="S39" s="47">
        <v>0</v>
      </c>
      <c r="T39" s="50">
        <v>500</v>
      </c>
      <c r="U39" s="36">
        <v>-500</v>
      </c>
      <c r="V39" s="37"/>
    </row>
    <row r="40" spans="1:22" hidden="1" outlineLevel="2" x14ac:dyDescent="0.2">
      <c r="A40">
        <v>3</v>
      </c>
      <c r="B40" t="s">
        <v>95</v>
      </c>
      <c r="C40" s="47">
        <v>3000</v>
      </c>
      <c r="D40" s="50">
        <v>35500</v>
      </c>
      <c r="E40" s="36">
        <v>-32500</v>
      </c>
      <c r="F40" s="37"/>
      <c r="G40" s="47">
        <v>3000</v>
      </c>
      <c r="H40" s="50">
        <v>37600</v>
      </c>
      <c r="I40" s="36">
        <v>-34600</v>
      </c>
      <c r="J40" s="37"/>
      <c r="K40" s="47">
        <v>3000</v>
      </c>
      <c r="L40" s="50">
        <v>39826</v>
      </c>
      <c r="M40" s="36">
        <v>-36826</v>
      </c>
      <c r="N40" s="37"/>
      <c r="O40" s="47">
        <v>3000</v>
      </c>
      <c r="P40" s="50">
        <v>42185.560000000005</v>
      </c>
      <c r="Q40" s="36">
        <v>-39185.560000000005</v>
      </c>
      <c r="R40" s="37"/>
      <c r="S40" s="47">
        <v>3000</v>
      </c>
      <c r="T40" s="50">
        <v>44686.693600000006</v>
      </c>
      <c r="U40" s="36">
        <v>-41686.693600000006</v>
      </c>
      <c r="V40" s="37"/>
    </row>
    <row r="41" spans="1:22" hidden="1" outlineLevel="2" x14ac:dyDescent="0.2">
      <c r="A41">
        <v>3</v>
      </c>
      <c r="B41" t="s">
        <v>96</v>
      </c>
      <c r="C41" s="47">
        <v>0</v>
      </c>
      <c r="D41" s="50">
        <v>0</v>
      </c>
      <c r="E41" s="36">
        <v>0</v>
      </c>
      <c r="F41" s="37"/>
      <c r="G41" s="47">
        <v>0</v>
      </c>
      <c r="H41" s="50">
        <v>0</v>
      </c>
      <c r="I41" s="36">
        <v>0</v>
      </c>
      <c r="J41" s="37"/>
      <c r="K41" s="47">
        <v>0</v>
      </c>
      <c r="L41" s="50">
        <v>0</v>
      </c>
      <c r="M41" s="36">
        <v>0</v>
      </c>
      <c r="N41" s="37"/>
      <c r="O41" s="47">
        <v>0</v>
      </c>
      <c r="P41" s="50">
        <v>0</v>
      </c>
      <c r="Q41" s="36">
        <v>0</v>
      </c>
      <c r="R41" s="37"/>
      <c r="S41" s="47">
        <v>0</v>
      </c>
      <c r="T41" s="50">
        <v>0</v>
      </c>
      <c r="U41" s="36">
        <v>0</v>
      </c>
      <c r="V41" s="37"/>
    </row>
    <row r="42" spans="1:22" hidden="1" outlineLevel="2" x14ac:dyDescent="0.2">
      <c r="A42">
        <v>3</v>
      </c>
      <c r="B42" t="s">
        <v>97</v>
      </c>
      <c r="C42" s="47">
        <v>0</v>
      </c>
      <c r="D42" s="50">
        <v>0</v>
      </c>
      <c r="E42" s="36">
        <v>0</v>
      </c>
      <c r="F42" s="37"/>
      <c r="G42" s="47">
        <v>0</v>
      </c>
      <c r="H42" s="50">
        <v>0</v>
      </c>
      <c r="I42" s="36">
        <v>0</v>
      </c>
      <c r="J42" s="37"/>
      <c r="K42" s="47">
        <v>0</v>
      </c>
      <c r="L42" s="50">
        <v>0</v>
      </c>
      <c r="M42" s="36">
        <v>0</v>
      </c>
      <c r="N42" s="37"/>
      <c r="O42" s="47">
        <v>0</v>
      </c>
      <c r="P42" s="50">
        <v>0</v>
      </c>
      <c r="Q42" s="36">
        <v>0</v>
      </c>
      <c r="R42" s="37"/>
      <c r="S42" s="47">
        <v>0</v>
      </c>
      <c r="T42" s="50">
        <v>0</v>
      </c>
      <c r="U42" s="36">
        <v>0</v>
      </c>
      <c r="V42" s="37"/>
    </row>
    <row r="43" spans="1:22" s="38" customFormat="1" outlineLevel="1" collapsed="1" x14ac:dyDescent="0.2">
      <c r="A43" s="38" t="s">
        <v>135</v>
      </c>
      <c r="B43" s="38" t="s">
        <v>38</v>
      </c>
      <c r="C43" s="48">
        <v>3000</v>
      </c>
      <c r="D43" s="51">
        <v>36000</v>
      </c>
      <c r="E43" s="39">
        <v>-33000</v>
      </c>
      <c r="F43" s="40"/>
      <c r="G43" s="48">
        <v>3000</v>
      </c>
      <c r="H43" s="51">
        <v>38100</v>
      </c>
      <c r="I43" s="39">
        <v>-35100</v>
      </c>
      <c r="J43" s="40"/>
      <c r="K43" s="48">
        <v>3000</v>
      </c>
      <c r="L43" s="51">
        <v>40326</v>
      </c>
      <c r="M43" s="39">
        <v>-37326</v>
      </c>
      <c r="N43" s="40"/>
      <c r="O43" s="48">
        <v>3000</v>
      </c>
      <c r="P43" s="51">
        <v>42685.560000000005</v>
      </c>
      <c r="Q43" s="39">
        <v>-39685.560000000005</v>
      </c>
      <c r="R43" s="40"/>
      <c r="S43" s="48">
        <v>3000</v>
      </c>
      <c r="T43" s="51">
        <v>45186.693600000006</v>
      </c>
      <c r="U43" s="39">
        <v>-42186.693600000006</v>
      </c>
      <c r="V43" s="40"/>
    </row>
    <row r="44" spans="1:22" hidden="1" outlineLevel="2" x14ac:dyDescent="0.2">
      <c r="A44">
        <v>4</v>
      </c>
      <c r="B44" t="s">
        <v>98</v>
      </c>
      <c r="C44" s="47">
        <v>950000</v>
      </c>
      <c r="D44" s="50">
        <v>950000</v>
      </c>
      <c r="E44" s="36">
        <v>0</v>
      </c>
      <c r="F44" s="37"/>
      <c r="G44" s="47">
        <v>300000</v>
      </c>
      <c r="H44" s="50">
        <v>300000</v>
      </c>
      <c r="I44" s="36">
        <v>0</v>
      </c>
      <c r="J44" s="37"/>
      <c r="K44" s="47">
        <v>0</v>
      </c>
      <c r="L44" s="50">
        <v>0</v>
      </c>
      <c r="M44" s="36">
        <v>0</v>
      </c>
      <c r="N44" s="37"/>
      <c r="O44" s="47">
        <v>0</v>
      </c>
      <c r="P44" s="50">
        <v>0</v>
      </c>
      <c r="Q44" s="36">
        <v>0</v>
      </c>
      <c r="R44" s="37"/>
      <c r="S44" s="47">
        <v>0</v>
      </c>
      <c r="T44" s="50">
        <v>0</v>
      </c>
      <c r="U44" s="36">
        <v>0</v>
      </c>
      <c r="V44" s="37"/>
    </row>
    <row r="45" spans="1:22" hidden="1" outlineLevel="2" x14ac:dyDescent="0.2">
      <c r="A45">
        <v>4</v>
      </c>
      <c r="B45" t="s">
        <v>99</v>
      </c>
      <c r="C45" s="47">
        <v>26000</v>
      </c>
      <c r="D45" s="50">
        <v>23500</v>
      </c>
      <c r="E45" s="36">
        <v>2500</v>
      </c>
      <c r="F45" s="37"/>
      <c r="G45" s="47">
        <v>26000</v>
      </c>
      <c r="H45" s="50">
        <v>23500</v>
      </c>
      <c r="I45" s="36">
        <v>2500</v>
      </c>
      <c r="J45" s="37"/>
      <c r="K45" s="47">
        <v>26000</v>
      </c>
      <c r="L45" s="50">
        <v>23500</v>
      </c>
      <c r="M45" s="36">
        <v>2500</v>
      </c>
      <c r="N45" s="37"/>
      <c r="O45" s="47">
        <v>26000</v>
      </c>
      <c r="P45" s="50">
        <v>23500</v>
      </c>
      <c r="Q45" s="36">
        <v>2500</v>
      </c>
      <c r="R45" s="37"/>
      <c r="S45" s="47">
        <v>26000</v>
      </c>
      <c r="T45" s="50">
        <v>23500</v>
      </c>
      <c r="U45" s="36">
        <v>2500</v>
      </c>
      <c r="V45" s="37"/>
    </row>
    <row r="46" spans="1:22" hidden="1" outlineLevel="2" x14ac:dyDescent="0.2">
      <c r="A46">
        <v>4</v>
      </c>
      <c r="B46" t="s">
        <v>100</v>
      </c>
      <c r="C46" s="47">
        <v>260000</v>
      </c>
      <c r="D46" s="50">
        <v>260000</v>
      </c>
      <c r="E46" s="36">
        <v>0</v>
      </c>
      <c r="F46" s="37"/>
      <c r="G46" s="47">
        <v>260000</v>
      </c>
      <c r="H46" s="50">
        <v>260000</v>
      </c>
      <c r="I46" s="36">
        <v>0</v>
      </c>
      <c r="J46" s="37"/>
      <c r="K46" s="47">
        <v>260000</v>
      </c>
      <c r="L46" s="50">
        <v>260000</v>
      </c>
      <c r="M46" s="36">
        <v>0</v>
      </c>
      <c r="N46" s="37"/>
      <c r="O46" s="47">
        <v>260000</v>
      </c>
      <c r="P46" s="50">
        <v>260000</v>
      </c>
      <c r="Q46" s="36">
        <v>0</v>
      </c>
      <c r="R46" s="37"/>
      <c r="S46" s="47">
        <v>260000</v>
      </c>
      <c r="T46" s="50">
        <v>260000</v>
      </c>
      <c r="U46" s="36">
        <v>0</v>
      </c>
      <c r="V46" s="37"/>
    </row>
    <row r="47" spans="1:22" hidden="1" outlineLevel="2" x14ac:dyDescent="0.2">
      <c r="A47">
        <v>4</v>
      </c>
      <c r="B47" t="s">
        <v>101</v>
      </c>
      <c r="C47" s="47">
        <v>0</v>
      </c>
      <c r="D47" s="50">
        <v>30000</v>
      </c>
      <c r="E47" s="36">
        <v>-30000</v>
      </c>
      <c r="F47" s="37"/>
      <c r="G47" s="47">
        <v>0</v>
      </c>
      <c r="H47" s="50">
        <v>10000</v>
      </c>
      <c r="I47" s="36">
        <v>-10000</v>
      </c>
      <c r="J47" s="37"/>
      <c r="K47" s="47">
        <v>0</v>
      </c>
      <c r="L47" s="50">
        <v>10000</v>
      </c>
      <c r="M47" s="36">
        <v>-10000</v>
      </c>
      <c r="N47" s="37"/>
      <c r="O47" s="47">
        <v>0</v>
      </c>
      <c r="P47" s="50">
        <v>10000</v>
      </c>
      <c r="Q47" s="36">
        <v>-10000</v>
      </c>
      <c r="R47" s="37"/>
      <c r="S47" s="47">
        <v>0</v>
      </c>
      <c r="T47" s="50">
        <v>10000</v>
      </c>
      <c r="U47" s="36">
        <v>-10000</v>
      </c>
      <c r="V47" s="37"/>
    </row>
    <row r="48" spans="1:22" hidden="1" outlineLevel="2" x14ac:dyDescent="0.2">
      <c r="A48">
        <v>4</v>
      </c>
      <c r="B48" t="s">
        <v>102</v>
      </c>
      <c r="C48" s="47">
        <v>100000</v>
      </c>
      <c r="D48" s="50">
        <v>100000</v>
      </c>
      <c r="E48" s="36">
        <v>0</v>
      </c>
      <c r="F48" s="37"/>
      <c r="G48" s="47">
        <v>100000</v>
      </c>
      <c r="H48" s="50">
        <v>100000</v>
      </c>
      <c r="I48" s="36">
        <v>0</v>
      </c>
      <c r="J48" s="37"/>
      <c r="K48" s="47">
        <v>100000</v>
      </c>
      <c r="L48" s="50">
        <v>100000</v>
      </c>
      <c r="M48" s="36">
        <v>0</v>
      </c>
      <c r="N48" s="37"/>
      <c r="O48" s="47">
        <v>100000</v>
      </c>
      <c r="P48" s="50">
        <v>100000</v>
      </c>
      <c r="Q48" s="36">
        <v>0</v>
      </c>
      <c r="R48" s="37"/>
      <c r="S48" s="47">
        <v>100000</v>
      </c>
      <c r="T48" s="50">
        <v>100000</v>
      </c>
      <c r="U48" s="36">
        <v>0</v>
      </c>
      <c r="V48" s="37"/>
    </row>
    <row r="49" spans="1:22" hidden="1" outlineLevel="2" x14ac:dyDescent="0.2">
      <c r="A49">
        <v>4</v>
      </c>
      <c r="B49" t="s">
        <v>103</v>
      </c>
      <c r="C49" s="47">
        <v>0</v>
      </c>
      <c r="D49" s="50">
        <v>0</v>
      </c>
      <c r="E49" s="36">
        <v>0</v>
      </c>
      <c r="F49" s="37"/>
      <c r="G49" s="47">
        <v>0</v>
      </c>
      <c r="H49" s="50">
        <v>0</v>
      </c>
      <c r="I49" s="36">
        <v>0</v>
      </c>
      <c r="J49" s="37"/>
      <c r="K49" s="47">
        <v>0</v>
      </c>
      <c r="L49" s="50">
        <v>0</v>
      </c>
      <c r="M49" s="36">
        <v>0</v>
      </c>
      <c r="N49" s="37"/>
      <c r="O49" s="47">
        <v>0</v>
      </c>
      <c r="P49" s="50">
        <v>0</v>
      </c>
      <c r="Q49" s="36">
        <v>0</v>
      </c>
      <c r="R49" s="37"/>
      <c r="S49" s="47">
        <v>0</v>
      </c>
      <c r="T49" s="50">
        <v>0</v>
      </c>
      <c r="U49" s="36">
        <v>0</v>
      </c>
      <c r="V49" s="37"/>
    </row>
    <row r="50" spans="1:22" hidden="1" outlineLevel="2" x14ac:dyDescent="0.2">
      <c r="A50">
        <v>4</v>
      </c>
      <c r="B50" t="s">
        <v>104</v>
      </c>
      <c r="C50" s="47">
        <v>0</v>
      </c>
      <c r="D50" s="50">
        <v>0</v>
      </c>
      <c r="E50" s="36">
        <v>0</v>
      </c>
      <c r="F50" s="37"/>
      <c r="G50" s="47">
        <v>0</v>
      </c>
      <c r="H50" s="50">
        <v>0</v>
      </c>
      <c r="I50" s="36">
        <v>0</v>
      </c>
      <c r="J50" s="37"/>
      <c r="K50" s="47">
        <v>0</v>
      </c>
      <c r="L50" s="50">
        <v>0</v>
      </c>
      <c r="M50" s="36">
        <v>0</v>
      </c>
      <c r="N50" s="37"/>
      <c r="O50" s="47">
        <v>0</v>
      </c>
      <c r="P50" s="50">
        <v>0</v>
      </c>
      <c r="Q50" s="36">
        <v>0</v>
      </c>
      <c r="R50" s="37"/>
      <c r="S50" s="47">
        <v>0</v>
      </c>
      <c r="T50" s="50">
        <v>0</v>
      </c>
      <c r="U50" s="36">
        <v>0</v>
      </c>
      <c r="V50" s="37"/>
    </row>
    <row r="51" spans="1:22" hidden="1" outlineLevel="2" x14ac:dyDescent="0.2">
      <c r="A51">
        <v>4</v>
      </c>
      <c r="B51" t="s">
        <v>105</v>
      </c>
      <c r="C51" s="47">
        <v>0</v>
      </c>
      <c r="D51" s="50">
        <v>5400</v>
      </c>
      <c r="E51" s="36">
        <v>-5400</v>
      </c>
      <c r="F51" s="37"/>
      <c r="G51" s="47">
        <v>0</v>
      </c>
      <c r="H51" s="50">
        <v>5400</v>
      </c>
      <c r="I51" s="36">
        <v>-5400</v>
      </c>
      <c r="J51" s="37"/>
      <c r="K51" s="47">
        <v>0</v>
      </c>
      <c r="L51" s="50">
        <v>5400</v>
      </c>
      <c r="M51" s="36">
        <v>-5400</v>
      </c>
      <c r="N51" s="37"/>
      <c r="O51" s="47">
        <v>0</v>
      </c>
      <c r="P51" s="50">
        <v>5400</v>
      </c>
      <c r="Q51" s="36">
        <v>-5400</v>
      </c>
      <c r="R51" s="37"/>
      <c r="S51" s="47">
        <v>0</v>
      </c>
      <c r="T51" s="50">
        <v>5400</v>
      </c>
      <c r="U51" s="36">
        <v>-5400</v>
      </c>
      <c r="V51" s="37"/>
    </row>
    <row r="52" spans="1:22" hidden="1" outlineLevel="2" x14ac:dyDescent="0.2">
      <c r="A52">
        <v>4</v>
      </c>
      <c r="B52" t="s">
        <v>106</v>
      </c>
      <c r="C52" s="47">
        <v>50000</v>
      </c>
      <c r="D52" s="50">
        <v>50000</v>
      </c>
      <c r="E52" s="36">
        <v>0</v>
      </c>
      <c r="F52" s="37"/>
      <c r="G52" s="47">
        <v>50000</v>
      </c>
      <c r="H52" s="50">
        <v>50000</v>
      </c>
      <c r="I52" s="36">
        <v>0</v>
      </c>
      <c r="J52" s="37"/>
      <c r="K52" s="47">
        <v>50000</v>
      </c>
      <c r="L52" s="50">
        <v>50000</v>
      </c>
      <c r="M52" s="36">
        <v>0</v>
      </c>
      <c r="N52" s="37"/>
      <c r="O52" s="47">
        <v>50000</v>
      </c>
      <c r="P52" s="50">
        <v>50000</v>
      </c>
      <c r="Q52" s="36">
        <v>0</v>
      </c>
      <c r="R52" s="37"/>
      <c r="S52" s="47">
        <v>50000</v>
      </c>
      <c r="T52" s="50">
        <v>50000</v>
      </c>
      <c r="U52" s="36">
        <v>0</v>
      </c>
      <c r="V52" s="37"/>
    </row>
    <row r="53" spans="1:22" hidden="1" outlineLevel="2" x14ac:dyDescent="0.2">
      <c r="A53">
        <v>4</v>
      </c>
      <c r="B53" t="s">
        <v>107</v>
      </c>
      <c r="C53" s="47">
        <v>0</v>
      </c>
      <c r="D53" s="50">
        <v>0</v>
      </c>
      <c r="E53" s="36">
        <v>0</v>
      </c>
      <c r="F53" s="37"/>
      <c r="G53" s="47">
        <v>0</v>
      </c>
      <c r="H53" s="50">
        <v>0</v>
      </c>
      <c r="I53" s="36">
        <v>0</v>
      </c>
      <c r="J53" s="37"/>
      <c r="K53" s="47">
        <v>0</v>
      </c>
      <c r="L53" s="50">
        <v>0</v>
      </c>
      <c r="M53" s="36">
        <v>0</v>
      </c>
      <c r="N53" s="37"/>
      <c r="O53" s="47">
        <v>0</v>
      </c>
      <c r="P53" s="50">
        <v>0</v>
      </c>
      <c r="Q53" s="36">
        <v>0</v>
      </c>
      <c r="R53" s="37"/>
      <c r="S53" s="47">
        <v>0</v>
      </c>
      <c r="T53" s="50">
        <v>0</v>
      </c>
      <c r="U53" s="36">
        <v>0</v>
      </c>
      <c r="V53" s="37"/>
    </row>
    <row r="54" spans="1:22" hidden="1" outlineLevel="2" x14ac:dyDescent="0.2">
      <c r="A54">
        <v>4</v>
      </c>
      <c r="B54" t="s">
        <v>108</v>
      </c>
      <c r="C54" s="47">
        <v>98100</v>
      </c>
      <c r="D54" s="50">
        <v>98100</v>
      </c>
      <c r="E54" s="36">
        <v>0</v>
      </c>
      <c r="F54" s="37"/>
      <c r="G54" s="47">
        <v>103600</v>
      </c>
      <c r="H54" s="50">
        <v>103600</v>
      </c>
      <c r="I54" s="36">
        <v>0</v>
      </c>
      <c r="J54" s="37"/>
      <c r="K54" s="47">
        <v>109100</v>
      </c>
      <c r="L54" s="50">
        <v>109100</v>
      </c>
      <c r="M54" s="36">
        <v>0</v>
      </c>
      <c r="N54" s="37"/>
      <c r="O54" s="47">
        <v>114600</v>
      </c>
      <c r="P54" s="50">
        <v>114600</v>
      </c>
      <c r="Q54" s="36">
        <v>0</v>
      </c>
      <c r="R54" s="37"/>
      <c r="S54" s="47">
        <v>120100</v>
      </c>
      <c r="T54" s="50">
        <v>120100</v>
      </c>
      <c r="U54" s="36">
        <v>0</v>
      </c>
      <c r="V54" s="37"/>
    </row>
    <row r="55" spans="1:22" hidden="1" outlineLevel="2" x14ac:dyDescent="0.2">
      <c r="A55">
        <v>4</v>
      </c>
      <c r="B55" t="s">
        <v>109</v>
      </c>
      <c r="C55" s="47">
        <v>0</v>
      </c>
      <c r="D55" s="50">
        <v>0</v>
      </c>
      <c r="E55" s="36">
        <v>0</v>
      </c>
      <c r="F55" s="37"/>
      <c r="G55" s="47">
        <v>0</v>
      </c>
      <c r="H55" s="50">
        <v>0</v>
      </c>
      <c r="I55" s="36">
        <v>0</v>
      </c>
      <c r="J55" s="37"/>
      <c r="K55" s="47">
        <v>0</v>
      </c>
      <c r="L55" s="50">
        <v>0</v>
      </c>
      <c r="M55" s="36">
        <v>0</v>
      </c>
      <c r="N55" s="37"/>
      <c r="O55" s="47">
        <v>0</v>
      </c>
      <c r="P55" s="50">
        <v>0</v>
      </c>
      <c r="Q55" s="36">
        <v>0</v>
      </c>
      <c r="R55" s="37"/>
      <c r="S55" s="47">
        <v>0</v>
      </c>
      <c r="T55" s="50">
        <v>0</v>
      </c>
      <c r="U55" s="36">
        <v>0</v>
      </c>
      <c r="V55" s="37"/>
    </row>
    <row r="56" spans="1:22" hidden="1" outlineLevel="2" x14ac:dyDescent="0.2">
      <c r="A56">
        <v>4</v>
      </c>
      <c r="B56" t="s">
        <v>110</v>
      </c>
      <c r="C56" s="47">
        <v>350000</v>
      </c>
      <c r="D56" s="50">
        <v>338250</v>
      </c>
      <c r="E56" s="36">
        <v>11750</v>
      </c>
      <c r="F56" s="37"/>
      <c r="G56" s="47">
        <v>350000</v>
      </c>
      <c r="H56" s="50">
        <v>338250</v>
      </c>
      <c r="I56" s="36">
        <v>11750</v>
      </c>
      <c r="J56" s="37"/>
      <c r="K56" s="47">
        <v>350000</v>
      </c>
      <c r="L56" s="50">
        <v>338250</v>
      </c>
      <c r="M56" s="36">
        <v>11750</v>
      </c>
      <c r="N56" s="37"/>
      <c r="O56" s="47">
        <v>350000</v>
      </c>
      <c r="P56" s="50">
        <v>338250</v>
      </c>
      <c r="Q56" s="36">
        <v>11750</v>
      </c>
      <c r="R56" s="37"/>
      <c r="S56" s="47">
        <v>0</v>
      </c>
      <c r="T56" s="50">
        <v>0</v>
      </c>
      <c r="U56" s="36">
        <v>0</v>
      </c>
      <c r="V56" s="37"/>
    </row>
    <row r="57" spans="1:22" s="38" customFormat="1" outlineLevel="1" collapsed="1" x14ac:dyDescent="0.2">
      <c r="A57" s="38" t="s">
        <v>136</v>
      </c>
      <c r="B57" s="38" t="s">
        <v>15</v>
      </c>
      <c r="C57" s="48">
        <v>1834100</v>
      </c>
      <c r="D57" s="51">
        <v>1855250</v>
      </c>
      <c r="E57" s="39">
        <v>-21150</v>
      </c>
      <c r="F57" s="40"/>
      <c r="G57" s="48">
        <v>1189600</v>
      </c>
      <c r="H57" s="51">
        <v>1190750</v>
      </c>
      <c r="I57" s="39">
        <v>-1150</v>
      </c>
      <c r="J57" s="40"/>
      <c r="K57" s="48">
        <v>895100</v>
      </c>
      <c r="L57" s="51">
        <v>896250</v>
      </c>
      <c r="M57" s="39">
        <v>-1150</v>
      </c>
      <c r="N57" s="40"/>
      <c r="O57" s="48">
        <v>900600</v>
      </c>
      <c r="P57" s="51">
        <v>901750</v>
      </c>
      <c r="Q57" s="39">
        <v>-1150</v>
      </c>
      <c r="R57" s="40"/>
      <c r="S57" s="48">
        <v>556100</v>
      </c>
      <c r="T57" s="51">
        <v>569000</v>
      </c>
      <c r="U57" s="39">
        <v>-12900</v>
      </c>
      <c r="V57" s="40"/>
    </row>
    <row r="58" spans="1:22" hidden="1" outlineLevel="2" x14ac:dyDescent="0.2">
      <c r="A58">
        <v>5</v>
      </c>
      <c r="B58" t="s">
        <v>111</v>
      </c>
      <c r="C58" s="47">
        <v>50000</v>
      </c>
      <c r="D58" s="50">
        <v>108</v>
      </c>
      <c r="E58" s="36">
        <v>49892</v>
      </c>
      <c r="F58" s="37"/>
      <c r="G58" s="47">
        <v>50000</v>
      </c>
      <c r="H58" s="50">
        <v>110</v>
      </c>
      <c r="I58" s="36">
        <v>49890</v>
      </c>
      <c r="J58" s="37"/>
      <c r="K58" s="47">
        <v>50000</v>
      </c>
      <c r="L58" s="50">
        <v>112</v>
      </c>
      <c r="M58" s="36">
        <v>49888</v>
      </c>
      <c r="N58" s="37"/>
      <c r="O58" s="47">
        <v>50000</v>
      </c>
      <c r="P58" s="50">
        <v>114</v>
      </c>
      <c r="Q58" s="36">
        <v>49886</v>
      </c>
      <c r="R58" s="37"/>
      <c r="S58" s="47">
        <v>50000</v>
      </c>
      <c r="T58" s="50">
        <v>116</v>
      </c>
      <c r="U58" s="36">
        <v>49884</v>
      </c>
      <c r="V58" s="37"/>
    </row>
    <row r="59" spans="1:22" hidden="1" outlineLevel="2" x14ac:dyDescent="0.2">
      <c r="A59">
        <v>5</v>
      </c>
      <c r="B59" t="s">
        <v>112</v>
      </c>
      <c r="C59" s="47">
        <v>31824</v>
      </c>
      <c r="D59" s="50">
        <v>8670</v>
      </c>
      <c r="E59" s="36">
        <v>23154</v>
      </c>
      <c r="F59" s="37"/>
      <c r="G59" s="47">
        <v>61868</v>
      </c>
      <c r="H59" s="50">
        <v>25489</v>
      </c>
      <c r="I59" s="36">
        <v>36379</v>
      </c>
      <c r="J59" s="37"/>
      <c r="K59" s="47">
        <v>62517</v>
      </c>
      <c r="L59" s="50">
        <v>25645</v>
      </c>
      <c r="M59" s="36">
        <v>36872</v>
      </c>
      <c r="N59" s="37"/>
      <c r="O59" s="47">
        <v>63179</v>
      </c>
      <c r="P59" s="50">
        <v>25804</v>
      </c>
      <c r="Q59" s="36">
        <v>37375</v>
      </c>
      <c r="R59" s="37"/>
      <c r="S59" s="47">
        <v>63855</v>
      </c>
      <c r="T59" s="50">
        <v>25966</v>
      </c>
      <c r="U59" s="36">
        <v>37889</v>
      </c>
      <c r="V59" s="37"/>
    </row>
    <row r="60" spans="1:22" hidden="1" outlineLevel="2" x14ac:dyDescent="0.2">
      <c r="A60">
        <v>5</v>
      </c>
      <c r="B60" t="s">
        <v>113</v>
      </c>
      <c r="C60" s="47">
        <v>10710</v>
      </c>
      <c r="D60" s="50">
        <v>8005</v>
      </c>
      <c r="E60" s="36">
        <v>2705</v>
      </c>
      <c r="F60" s="37"/>
      <c r="G60" s="47">
        <v>10924</v>
      </c>
      <c r="H60" s="50">
        <v>16357</v>
      </c>
      <c r="I60" s="36">
        <v>-5433</v>
      </c>
      <c r="J60" s="37"/>
      <c r="K60" s="47">
        <v>11142</v>
      </c>
      <c r="L60" s="50">
        <v>16376</v>
      </c>
      <c r="M60" s="36">
        <v>-5234</v>
      </c>
      <c r="N60" s="37"/>
      <c r="O60" s="47">
        <v>11365</v>
      </c>
      <c r="P60" s="50">
        <v>16395</v>
      </c>
      <c r="Q60" s="36">
        <v>-5030</v>
      </c>
      <c r="R60" s="37"/>
      <c r="S60" s="47">
        <v>11592</v>
      </c>
      <c r="T60" s="50">
        <v>16414</v>
      </c>
      <c r="U60" s="36">
        <v>-4822</v>
      </c>
      <c r="V60" s="37"/>
    </row>
    <row r="61" spans="1:22" hidden="1" outlineLevel="2" x14ac:dyDescent="0.2">
      <c r="A61">
        <v>5</v>
      </c>
      <c r="B61" t="s">
        <v>114</v>
      </c>
      <c r="C61" s="47">
        <v>0</v>
      </c>
      <c r="D61" s="50">
        <v>0</v>
      </c>
      <c r="E61" s="36">
        <v>0</v>
      </c>
      <c r="F61" s="37"/>
      <c r="G61" s="47">
        <v>0</v>
      </c>
      <c r="H61" s="50">
        <v>0</v>
      </c>
      <c r="I61" s="36">
        <v>0</v>
      </c>
      <c r="J61" s="37"/>
      <c r="K61" s="47">
        <v>0</v>
      </c>
      <c r="L61" s="50">
        <v>0</v>
      </c>
      <c r="M61" s="36">
        <v>0</v>
      </c>
      <c r="N61" s="37"/>
      <c r="O61" s="47">
        <v>0</v>
      </c>
      <c r="P61" s="50">
        <v>0</v>
      </c>
      <c r="Q61" s="36">
        <v>0</v>
      </c>
      <c r="R61" s="37"/>
      <c r="S61" s="47">
        <v>150000</v>
      </c>
      <c r="T61" s="50">
        <v>150000</v>
      </c>
      <c r="U61" s="36">
        <v>0</v>
      </c>
      <c r="V61" s="37"/>
    </row>
    <row r="62" spans="1:22" hidden="1" outlineLevel="2" x14ac:dyDescent="0.2">
      <c r="A62">
        <v>5</v>
      </c>
      <c r="B62" t="s">
        <v>115</v>
      </c>
      <c r="C62" s="47">
        <v>12348</v>
      </c>
      <c r="D62" s="50">
        <v>20789</v>
      </c>
      <c r="E62" s="36">
        <v>-8441</v>
      </c>
      <c r="F62" s="37"/>
      <c r="G62" s="47">
        <v>15698</v>
      </c>
      <c r="H62" s="50">
        <v>27557</v>
      </c>
      <c r="I62" s="36">
        <v>-11859</v>
      </c>
      <c r="J62" s="37"/>
      <c r="K62" s="47">
        <v>15852</v>
      </c>
      <c r="L62" s="50">
        <v>27661</v>
      </c>
      <c r="M62" s="36">
        <v>-11809</v>
      </c>
      <c r="N62" s="37"/>
      <c r="O62" s="47">
        <v>17600</v>
      </c>
      <c r="P62" s="50">
        <v>27767</v>
      </c>
      <c r="Q62" s="36">
        <v>-10167</v>
      </c>
      <c r="R62" s="37"/>
      <c r="S62" s="47">
        <v>17792</v>
      </c>
      <c r="T62" s="50">
        <v>27875</v>
      </c>
      <c r="U62" s="36">
        <v>-10083</v>
      </c>
      <c r="V62" s="37"/>
    </row>
    <row r="63" spans="1:22" hidden="1" outlineLevel="2" x14ac:dyDescent="0.2">
      <c r="A63">
        <v>5</v>
      </c>
      <c r="B63" t="s">
        <v>116</v>
      </c>
      <c r="C63" s="47">
        <v>0</v>
      </c>
      <c r="D63" s="50">
        <v>0</v>
      </c>
      <c r="E63" s="36">
        <v>0</v>
      </c>
      <c r="F63" s="37"/>
      <c r="G63" s="47">
        <v>0</v>
      </c>
      <c r="H63" s="50">
        <v>0</v>
      </c>
      <c r="I63" s="36">
        <v>0</v>
      </c>
      <c r="J63" s="37"/>
      <c r="K63" s="47">
        <v>7500</v>
      </c>
      <c r="L63" s="50">
        <v>25000</v>
      </c>
      <c r="M63" s="36">
        <v>-17500</v>
      </c>
      <c r="N63" s="37"/>
      <c r="O63" s="47">
        <v>0</v>
      </c>
      <c r="P63" s="50">
        <v>0</v>
      </c>
      <c r="Q63" s="36">
        <v>0</v>
      </c>
      <c r="R63" s="37"/>
      <c r="S63" s="47">
        <v>0</v>
      </c>
      <c r="T63" s="50">
        <v>0</v>
      </c>
      <c r="U63" s="36">
        <v>0</v>
      </c>
      <c r="V63" s="37"/>
    </row>
    <row r="64" spans="1:22" hidden="1" outlineLevel="2" x14ac:dyDescent="0.2">
      <c r="A64">
        <v>5</v>
      </c>
      <c r="B64" t="s">
        <v>117</v>
      </c>
      <c r="C64" s="47">
        <v>4800</v>
      </c>
      <c r="D64" s="50">
        <v>13183</v>
      </c>
      <c r="E64" s="36">
        <v>-8383</v>
      </c>
      <c r="F64" s="37"/>
      <c r="G64" s="47">
        <v>8000</v>
      </c>
      <c r="H64" s="50">
        <v>19913</v>
      </c>
      <c r="I64" s="36">
        <v>-11913</v>
      </c>
      <c r="J64" s="37"/>
      <c r="K64" s="47">
        <v>8000</v>
      </c>
      <c r="L64" s="50">
        <v>19978</v>
      </c>
      <c r="M64" s="36">
        <v>-11978</v>
      </c>
      <c r="N64" s="37"/>
      <c r="O64" s="47">
        <v>8000</v>
      </c>
      <c r="P64" s="50">
        <v>20044</v>
      </c>
      <c r="Q64" s="36">
        <v>-12044</v>
      </c>
      <c r="R64" s="37"/>
      <c r="S64" s="47">
        <v>8000</v>
      </c>
      <c r="T64" s="50">
        <v>20112</v>
      </c>
      <c r="U64" s="36">
        <v>-12112</v>
      </c>
      <c r="V64" s="37"/>
    </row>
    <row r="65" spans="1:22" hidden="1" outlineLevel="2" x14ac:dyDescent="0.2">
      <c r="A65">
        <v>5</v>
      </c>
      <c r="B65" t="s">
        <v>118</v>
      </c>
      <c r="C65" s="47">
        <v>75000</v>
      </c>
      <c r="D65" s="50">
        <v>87500</v>
      </c>
      <c r="E65" s="36">
        <v>-12500</v>
      </c>
      <c r="F65" s="37"/>
      <c r="G65" s="47">
        <v>0</v>
      </c>
      <c r="H65" s="50">
        <v>0</v>
      </c>
      <c r="I65" s="36">
        <v>0</v>
      </c>
      <c r="J65" s="37"/>
      <c r="K65" s="47">
        <v>0</v>
      </c>
      <c r="L65" s="50">
        <v>0</v>
      </c>
      <c r="M65" s="36">
        <v>0</v>
      </c>
      <c r="N65" s="37"/>
      <c r="O65" s="47">
        <v>0</v>
      </c>
      <c r="P65" s="50">
        <v>0</v>
      </c>
      <c r="Q65" s="36">
        <v>0</v>
      </c>
      <c r="R65" s="37"/>
      <c r="S65" s="47">
        <v>0</v>
      </c>
      <c r="T65" s="50">
        <v>0</v>
      </c>
      <c r="U65" s="36">
        <v>0</v>
      </c>
      <c r="V65" s="37"/>
    </row>
    <row r="66" spans="1:22" hidden="1" outlineLevel="2" x14ac:dyDescent="0.2">
      <c r="A66">
        <v>5</v>
      </c>
      <c r="B66" t="s">
        <v>119</v>
      </c>
      <c r="C66" s="47">
        <v>6396</v>
      </c>
      <c r="D66" s="50">
        <v>11970</v>
      </c>
      <c r="E66" s="36">
        <v>-5574</v>
      </c>
      <c r="F66" s="37"/>
      <c r="G66" s="47">
        <v>9500</v>
      </c>
      <c r="H66" s="50">
        <v>18467</v>
      </c>
      <c r="I66" s="36">
        <v>-8967</v>
      </c>
      <c r="J66" s="37"/>
      <c r="K66" s="47">
        <v>9500</v>
      </c>
      <c r="L66" s="50">
        <v>18498</v>
      </c>
      <c r="M66" s="36">
        <v>-8998</v>
      </c>
      <c r="N66" s="37"/>
      <c r="O66" s="47">
        <v>9500</v>
      </c>
      <c r="P66" s="50">
        <v>18530</v>
      </c>
      <c r="Q66" s="36">
        <v>-9030</v>
      </c>
      <c r="R66" s="37"/>
      <c r="S66" s="47">
        <v>9500</v>
      </c>
      <c r="T66" s="50">
        <v>18562</v>
      </c>
      <c r="U66" s="36">
        <v>-9062</v>
      </c>
      <c r="V66" s="37"/>
    </row>
    <row r="67" spans="1:22" hidden="1" outlineLevel="2" x14ac:dyDescent="0.2">
      <c r="A67">
        <v>5</v>
      </c>
      <c r="B67" t="s">
        <v>120</v>
      </c>
      <c r="C67" s="47">
        <v>0</v>
      </c>
      <c r="D67" s="50">
        <v>0</v>
      </c>
      <c r="E67" s="36">
        <v>0</v>
      </c>
      <c r="F67" s="37"/>
      <c r="G67" s="47">
        <v>0</v>
      </c>
      <c r="H67" s="50">
        <v>0</v>
      </c>
      <c r="I67" s="36">
        <v>0</v>
      </c>
      <c r="J67" s="37"/>
      <c r="K67" s="47">
        <v>0</v>
      </c>
      <c r="L67" s="50">
        <v>0</v>
      </c>
      <c r="M67" s="36">
        <v>0</v>
      </c>
      <c r="N67" s="37"/>
      <c r="O67" s="47">
        <v>0</v>
      </c>
      <c r="P67" s="50">
        <v>0</v>
      </c>
      <c r="Q67" s="36">
        <v>0</v>
      </c>
      <c r="R67" s="37"/>
      <c r="S67" s="47">
        <v>0</v>
      </c>
      <c r="T67" s="50">
        <v>0</v>
      </c>
      <c r="U67" s="36">
        <v>0</v>
      </c>
      <c r="V67" s="37"/>
    </row>
    <row r="68" spans="1:22" hidden="1" outlineLevel="2" x14ac:dyDescent="0.2">
      <c r="A68">
        <v>5</v>
      </c>
      <c r="B68" t="s">
        <v>121</v>
      </c>
      <c r="C68" s="47">
        <v>1680</v>
      </c>
      <c r="D68" s="50">
        <v>7070</v>
      </c>
      <c r="E68" s="36">
        <v>-5390</v>
      </c>
      <c r="F68" s="37"/>
      <c r="G68" s="47">
        <v>8000</v>
      </c>
      <c r="H68" s="50">
        <v>20308</v>
      </c>
      <c r="I68" s="36">
        <v>-12308</v>
      </c>
      <c r="J68" s="37"/>
      <c r="K68" s="47">
        <v>8000</v>
      </c>
      <c r="L68" s="50">
        <v>20381</v>
      </c>
      <c r="M68" s="36">
        <v>-12381</v>
      </c>
      <c r="N68" s="37"/>
      <c r="O68" s="47">
        <v>8000</v>
      </c>
      <c r="P68" s="50">
        <v>20455</v>
      </c>
      <c r="Q68" s="36">
        <v>-12455</v>
      </c>
      <c r="R68" s="37"/>
      <c r="S68" s="47">
        <v>8000</v>
      </c>
      <c r="T68" s="50">
        <v>20530</v>
      </c>
      <c r="U68" s="36">
        <v>-12530</v>
      </c>
      <c r="V68" s="37"/>
    </row>
    <row r="69" spans="1:22" hidden="1" outlineLevel="2" x14ac:dyDescent="0.2">
      <c r="A69">
        <v>5</v>
      </c>
      <c r="B69" t="s">
        <v>122</v>
      </c>
      <c r="C69" s="47">
        <v>0</v>
      </c>
      <c r="D69" s="50">
        <v>0</v>
      </c>
      <c r="E69" s="36">
        <v>0</v>
      </c>
      <c r="F69" s="37"/>
      <c r="G69" s="47">
        <v>0</v>
      </c>
      <c r="H69" s="50">
        <v>0</v>
      </c>
      <c r="I69" s="36">
        <v>0</v>
      </c>
      <c r="J69" s="37"/>
      <c r="K69" s="47">
        <v>0</v>
      </c>
      <c r="L69" s="50">
        <v>0</v>
      </c>
      <c r="M69" s="36">
        <v>0</v>
      </c>
      <c r="N69" s="37"/>
      <c r="O69" s="47">
        <v>0</v>
      </c>
      <c r="P69" s="50">
        <v>0</v>
      </c>
      <c r="Q69" s="36">
        <v>0</v>
      </c>
      <c r="R69" s="37"/>
      <c r="S69" s="47">
        <v>0</v>
      </c>
      <c r="T69" s="50">
        <v>0</v>
      </c>
      <c r="U69" s="36">
        <v>0</v>
      </c>
      <c r="V69" s="37"/>
    </row>
    <row r="70" spans="1:22" hidden="1" outlineLevel="2" x14ac:dyDescent="0.2">
      <c r="A70">
        <v>5</v>
      </c>
      <c r="B70" t="s">
        <v>123</v>
      </c>
      <c r="C70" s="47">
        <v>3950</v>
      </c>
      <c r="D70" s="50">
        <v>6120</v>
      </c>
      <c r="E70" s="36">
        <v>-2170</v>
      </c>
      <c r="F70" s="37"/>
      <c r="G70" s="47">
        <v>11950</v>
      </c>
      <c r="H70" s="50">
        <v>22909</v>
      </c>
      <c r="I70" s="36">
        <v>-10959</v>
      </c>
      <c r="J70" s="37"/>
      <c r="K70" s="47">
        <v>11450</v>
      </c>
      <c r="L70" s="50">
        <v>23034</v>
      </c>
      <c r="M70" s="36">
        <v>-11584</v>
      </c>
      <c r="N70" s="37"/>
      <c r="O70" s="47">
        <v>11450</v>
      </c>
      <c r="P70" s="50">
        <v>23162</v>
      </c>
      <c r="Q70" s="36">
        <v>-11712</v>
      </c>
      <c r="R70" s="37"/>
      <c r="S70" s="47">
        <v>11450</v>
      </c>
      <c r="T70" s="50">
        <v>23291</v>
      </c>
      <c r="U70" s="36">
        <v>-11841</v>
      </c>
      <c r="V70" s="37"/>
    </row>
    <row r="71" spans="1:22" hidden="1" outlineLevel="2" x14ac:dyDescent="0.2">
      <c r="A71">
        <v>5</v>
      </c>
      <c r="B71" t="s">
        <v>124</v>
      </c>
      <c r="C71" s="47">
        <v>0</v>
      </c>
      <c r="D71" s="50">
        <v>0</v>
      </c>
      <c r="E71" s="36">
        <v>0</v>
      </c>
      <c r="F71" s="37"/>
      <c r="G71" s="47">
        <v>0</v>
      </c>
      <c r="H71" s="50">
        <v>0</v>
      </c>
      <c r="I71" s="36">
        <v>0</v>
      </c>
      <c r="J71" s="37"/>
      <c r="K71" s="47">
        <v>0</v>
      </c>
      <c r="L71" s="50">
        <v>0</v>
      </c>
      <c r="M71" s="36">
        <v>0</v>
      </c>
      <c r="N71" s="37"/>
      <c r="O71" s="47">
        <v>0</v>
      </c>
      <c r="P71" s="50">
        <v>0</v>
      </c>
      <c r="Q71" s="36">
        <v>0</v>
      </c>
      <c r="R71" s="37"/>
      <c r="S71" s="47">
        <v>0</v>
      </c>
      <c r="T71" s="50">
        <v>0</v>
      </c>
      <c r="U71" s="36">
        <v>0</v>
      </c>
      <c r="V71" s="37"/>
    </row>
    <row r="72" spans="1:22" hidden="1" outlineLevel="2" x14ac:dyDescent="0.2">
      <c r="A72">
        <v>5</v>
      </c>
      <c r="B72" t="s">
        <v>125</v>
      </c>
      <c r="C72" s="47">
        <v>8000</v>
      </c>
      <c r="D72" s="50">
        <v>8000</v>
      </c>
      <c r="E72" s="36">
        <v>0</v>
      </c>
      <c r="F72" s="37"/>
      <c r="G72" s="47">
        <v>8000</v>
      </c>
      <c r="H72" s="50">
        <v>8000</v>
      </c>
      <c r="I72" s="36">
        <v>0</v>
      </c>
      <c r="J72" s="37"/>
      <c r="K72" s="47">
        <v>8000</v>
      </c>
      <c r="L72" s="50">
        <v>8000</v>
      </c>
      <c r="M72" s="36">
        <v>0</v>
      </c>
      <c r="N72" s="37"/>
      <c r="O72" s="47">
        <v>8000</v>
      </c>
      <c r="P72" s="50">
        <v>8000</v>
      </c>
      <c r="Q72" s="36">
        <v>0</v>
      </c>
      <c r="R72" s="37"/>
      <c r="S72" s="47">
        <v>8000</v>
      </c>
      <c r="T72" s="50">
        <v>8000</v>
      </c>
      <c r="U72" s="36">
        <v>0</v>
      </c>
      <c r="V72" s="37"/>
    </row>
    <row r="73" spans="1:22" hidden="1" outlineLevel="2" x14ac:dyDescent="0.2">
      <c r="A73">
        <v>5</v>
      </c>
      <c r="B73" t="s">
        <v>126</v>
      </c>
      <c r="C73" s="47">
        <v>4200</v>
      </c>
      <c r="D73" s="50">
        <v>8194</v>
      </c>
      <c r="E73" s="36">
        <v>-3994</v>
      </c>
      <c r="F73" s="37"/>
      <c r="G73" s="47">
        <v>20866</v>
      </c>
      <c r="H73" s="50">
        <v>25024</v>
      </c>
      <c r="I73" s="36">
        <v>-4158</v>
      </c>
      <c r="J73" s="37"/>
      <c r="K73" s="47">
        <v>20866</v>
      </c>
      <c r="L73" s="50">
        <v>25191</v>
      </c>
      <c r="M73" s="36">
        <v>-4325</v>
      </c>
      <c r="N73" s="37"/>
      <c r="O73" s="47">
        <v>20866</v>
      </c>
      <c r="P73" s="50">
        <v>25361</v>
      </c>
      <c r="Q73" s="36">
        <v>-4495</v>
      </c>
      <c r="R73" s="37"/>
      <c r="S73" s="47">
        <v>20866</v>
      </c>
      <c r="T73" s="50">
        <v>25535</v>
      </c>
      <c r="U73" s="36">
        <v>-4669</v>
      </c>
      <c r="V73" s="37"/>
    </row>
    <row r="74" spans="1:22" hidden="1" outlineLevel="2" x14ac:dyDescent="0.2">
      <c r="A74">
        <v>5</v>
      </c>
      <c r="B74" t="s">
        <v>127</v>
      </c>
      <c r="C74" s="47">
        <v>6600</v>
      </c>
      <c r="D74" s="50">
        <v>2879</v>
      </c>
      <c r="E74" s="36">
        <v>3721</v>
      </c>
      <c r="F74" s="37"/>
      <c r="G74" s="47">
        <v>6732</v>
      </c>
      <c r="H74" s="50">
        <v>2881</v>
      </c>
      <c r="I74" s="36">
        <v>3851</v>
      </c>
      <c r="J74" s="37"/>
      <c r="K74" s="47">
        <v>6867</v>
      </c>
      <c r="L74" s="50">
        <v>2883</v>
      </c>
      <c r="M74" s="36">
        <v>3984</v>
      </c>
      <c r="N74" s="37"/>
      <c r="O74" s="47">
        <v>7004</v>
      </c>
      <c r="P74" s="50">
        <v>2885</v>
      </c>
      <c r="Q74" s="36">
        <v>4119</v>
      </c>
      <c r="R74" s="37"/>
      <c r="S74" s="47">
        <v>7144</v>
      </c>
      <c r="T74" s="50">
        <v>2887</v>
      </c>
      <c r="U74" s="36">
        <v>4257</v>
      </c>
      <c r="V74" s="37"/>
    </row>
    <row r="75" spans="1:22" hidden="1" outlineLevel="2" x14ac:dyDescent="0.2">
      <c r="A75">
        <v>5</v>
      </c>
      <c r="B75" t="s">
        <v>128</v>
      </c>
      <c r="C75" s="47">
        <v>29000</v>
      </c>
      <c r="D75" s="50">
        <v>29000</v>
      </c>
      <c r="E75" s="36">
        <v>0</v>
      </c>
      <c r="F75" s="37"/>
      <c r="G75" s="47">
        <v>0</v>
      </c>
      <c r="H75" s="50">
        <v>0</v>
      </c>
      <c r="I75" s="36">
        <v>0</v>
      </c>
      <c r="J75" s="37"/>
      <c r="K75" s="47">
        <v>0</v>
      </c>
      <c r="L75" s="50">
        <v>0</v>
      </c>
      <c r="M75" s="36">
        <v>0</v>
      </c>
      <c r="N75" s="37"/>
      <c r="O75" s="47">
        <v>0</v>
      </c>
      <c r="P75" s="50">
        <v>0</v>
      </c>
      <c r="Q75" s="36">
        <v>0</v>
      </c>
      <c r="R75" s="37"/>
      <c r="S75" s="47">
        <v>0</v>
      </c>
      <c r="T75" s="50">
        <v>0</v>
      </c>
      <c r="U75" s="36">
        <v>0</v>
      </c>
      <c r="V75" s="37"/>
    </row>
    <row r="76" spans="1:22" s="38" customFormat="1" outlineLevel="1" collapsed="1" x14ac:dyDescent="0.2">
      <c r="A76" s="38" t="s">
        <v>137</v>
      </c>
      <c r="B76" s="38" t="s">
        <v>64</v>
      </c>
      <c r="C76" s="48">
        <v>244508</v>
      </c>
      <c r="D76" s="51">
        <v>211488</v>
      </c>
      <c r="E76" s="39">
        <v>33020</v>
      </c>
      <c r="F76" s="40"/>
      <c r="G76" s="48">
        <v>211538</v>
      </c>
      <c r="H76" s="51">
        <v>187015</v>
      </c>
      <c r="I76" s="39">
        <v>24523</v>
      </c>
      <c r="J76" s="40"/>
      <c r="K76" s="48">
        <v>219694</v>
      </c>
      <c r="L76" s="51">
        <v>212759</v>
      </c>
      <c r="M76" s="39">
        <v>6935</v>
      </c>
      <c r="N76" s="40"/>
      <c r="O76" s="48">
        <v>214964</v>
      </c>
      <c r="P76" s="51">
        <v>188517</v>
      </c>
      <c r="Q76" s="39">
        <v>26447</v>
      </c>
      <c r="R76" s="40"/>
      <c r="S76" s="48">
        <v>366199</v>
      </c>
      <c r="T76" s="51">
        <v>339288</v>
      </c>
      <c r="U76" s="39">
        <v>26911</v>
      </c>
      <c r="V76" s="40"/>
    </row>
    <row r="77" spans="1:22" hidden="1" outlineLevel="2" x14ac:dyDescent="0.2">
      <c r="A77">
        <v>6</v>
      </c>
      <c r="B77" t="s">
        <v>129</v>
      </c>
      <c r="C77" s="47">
        <v>712689</v>
      </c>
      <c r="D77" s="50">
        <v>638329</v>
      </c>
      <c r="E77" s="36">
        <v>74360</v>
      </c>
      <c r="F77" s="37"/>
      <c r="G77" s="47">
        <v>714550</v>
      </c>
      <c r="H77" s="50">
        <v>716131</v>
      </c>
      <c r="I77" s="36">
        <v>-1581</v>
      </c>
      <c r="J77" s="37"/>
      <c r="K77" s="47">
        <v>716356</v>
      </c>
      <c r="L77" s="50">
        <v>716793</v>
      </c>
      <c r="M77" s="36">
        <v>-437</v>
      </c>
      <c r="N77" s="37"/>
      <c r="O77" s="47">
        <v>718108</v>
      </c>
      <c r="P77" s="50">
        <v>793584</v>
      </c>
      <c r="Q77" s="36">
        <v>-75476</v>
      </c>
      <c r="R77" s="37"/>
      <c r="S77" s="47">
        <v>714807</v>
      </c>
      <c r="T77" s="50">
        <v>764766</v>
      </c>
      <c r="U77" s="36">
        <v>-49959</v>
      </c>
      <c r="V77" s="37"/>
    </row>
    <row r="78" spans="1:22" s="38" customFormat="1" outlineLevel="1" collapsed="1" x14ac:dyDescent="0.2">
      <c r="A78" s="38" t="s">
        <v>138</v>
      </c>
      <c r="B78" s="38" t="s">
        <v>42</v>
      </c>
      <c r="C78" s="48">
        <v>712689</v>
      </c>
      <c r="D78" s="51">
        <v>638329</v>
      </c>
      <c r="E78" s="39">
        <v>74360</v>
      </c>
      <c r="F78" s="40"/>
      <c r="G78" s="48">
        <v>714550</v>
      </c>
      <c r="H78" s="51">
        <v>716131</v>
      </c>
      <c r="I78" s="39">
        <v>-1581</v>
      </c>
      <c r="J78" s="40"/>
      <c r="K78" s="48">
        <v>716356</v>
      </c>
      <c r="L78" s="51">
        <v>716793</v>
      </c>
      <c r="M78" s="39">
        <v>-437</v>
      </c>
      <c r="N78" s="40"/>
      <c r="O78" s="48">
        <v>718108</v>
      </c>
      <c r="P78" s="51">
        <v>793584</v>
      </c>
      <c r="Q78" s="39">
        <v>-75476</v>
      </c>
      <c r="R78" s="40"/>
      <c r="S78" s="48">
        <v>714807</v>
      </c>
      <c r="T78" s="51">
        <v>764766</v>
      </c>
      <c r="U78" s="39">
        <v>-49959</v>
      </c>
      <c r="V78" s="40"/>
    </row>
    <row r="79" spans="1:22" hidden="1" outlineLevel="2" x14ac:dyDescent="0.2">
      <c r="A79">
        <v>7</v>
      </c>
      <c r="B79" t="s">
        <v>130</v>
      </c>
      <c r="C79" s="47">
        <v>66489</v>
      </c>
      <c r="D79" s="50">
        <v>13791</v>
      </c>
      <c r="E79" s="36">
        <v>52698</v>
      </c>
      <c r="F79" s="37"/>
      <c r="G79" s="47">
        <v>66489</v>
      </c>
      <c r="H79" s="50">
        <v>14151</v>
      </c>
      <c r="I79" s="36">
        <v>52338</v>
      </c>
      <c r="J79" s="37"/>
      <c r="K79" s="47">
        <v>66489</v>
      </c>
      <c r="L79" s="50">
        <v>14518</v>
      </c>
      <c r="M79" s="36">
        <v>51971</v>
      </c>
      <c r="N79" s="37"/>
      <c r="O79" s="47">
        <v>66489</v>
      </c>
      <c r="P79" s="50">
        <v>14893</v>
      </c>
      <c r="Q79" s="36">
        <v>51596</v>
      </c>
      <c r="R79" s="37"/>
      <c r="S79" s="47">
        <v>66489</v>
      </c>
      <c r="T79" s="50">
        <v>15275</v>
      </c>
      <c r="U79" s="36">
        <v>51214</v>
      </c>
      <c r="V79" s="37"/>
    </row>
    <row r="80" spans="1:22" s="38" customFormat="1" outlineLevel="1" collapsed="1" x14ac:dyDescent="0.2">
      <c r="A80" s="38" t="s">
        <v>139</v>
      </c>
      <c r="B80" s="38" t="s">
        <v>142</v>
      </c>
      <c r="C80" s="48">
        <v>66489</v>
      </c>
      <c r="D80" s="51">
        <v>13791</v>
      </c>
      <c r="E80" s="39">
        <v>52698</v>
      </c>
      <c r="F80" s="40"/>
      <c r="G80" s="48">
        <v>66489</v>
      </c>
      <c r="H80" s="51">
        <v>14151</v>
      </c>
      <c r="I80" s="39">
        <v>52338</v>
      </c>
      <c r="J80" s="40"/>
      <c r="K80" s="48">
        <v>66489</v>
      </c>
      <c r="L80" s="51">
        <v>14518</v>
      </c>
      <c r="M80" s="39">
        <v>51971</v>
      </c>
      <c r="N80" s="40"/>
      <c r="O80" s="48">
        <v>66489</v>
      </c>
      <c r="P80" s="51">
        <v>14893</v>
      </c>
      <c r="Q80" s="39">
        <v>51596</v>
      </c>
      <c r="R80" s="40"/>
      <c r="S80" s="48">
        <v>66489</v>
      </c>
      <c r="T80" s="51">
        <v>15275</v>
      </c>
      <c r="U80" s="39">
        <v>51214</v>
      </c>
      <c r="V80" s="40"/>
    </row>
    <row r="81" spans="1:22" hidden="1" outlineLevel="2" x14ac:dyDescent="0.2">
      <c r="A81">
        <v>8</v>
      </c>
      <c r="B81" t="s">
        <v>131</v>
      </c>
      <c r="C81" s="47">
        <v>0</v>
      </c>
      <c r="D81" s="50">
        <v>27500</v>
      </c>
      <c r="E81" s="36">
        <v>-27500</v>
      </c>
      <c r="F81" s="37"/>
      <c r="G81" s="47">
        <v>0</v>
      </c>
      <c r="H81" s="50">
        <v>27500</v>
      </c>
      <c r="I81" s="36">
        <v>-27500</v>
      </c>
      <c r="J81" s="37"/>
      <c r="K81" s="47">
        <v>0</v>
      </c>
      <c r="L81" s="50">
        <v>27500</v>
      </c>
      <c r="M81" s="36">
        <v>-27500</v>
      </c>
      <c r="N81" s="37"/>
      <c r="O81" s="47">
        <v>0</v>
      </c>
      <c r="P81" s="50">
        <v>27500</v>
      </c>
      <c r="Q81" s="36">
        <v>-27500</v>
      </c>
      <c r="R81" s="37"/>
      <c r="S81" s="47">
        <v>0</v>
      </c>
      <c r="T81" s="50">
        <v>27500</v>
      </c>
      <c r="U81" s="36">
        <v>-27500</v>
      </c>
      <c r="V81" s="37"/>
    </row>
    <row r="82" spans="1:22" s="38" customFormat="1" outlineLevel="1" collapsed="1" x14ac:dyDescent="0.2">
      <c r="A82" s="38" t="s">
        <v>140</v>
      </c>
      <c r="B82" s="38" t="s">
        <v>141</v>
      </c>
      <c r="C82" s="48">
        <v>0</v>
      </c>
      <c r="D82" s="51">
        <v>27500</v>
      </c>
      <c r="E82" s="39">
        <v>-27500</v>
      </c>
      <c r="F82" s="40"/>
      <c r="G82" s="48">
        <v>0</v>
      </c>
      <c r="H82" s="51">
        <v>27500</v>
      </c>
      <c r="I82" s="39">
        <v>-27500</v>
      </c>
      <c r="J82" s="40"/>
      <c r="K82" s="48">
        <v>0</v>
      </c>
      <c r="L82" s="51">
        <v>27500</v>
      </c>
      <c r="M82" s="39">
        <v>-27500</v>
      </c>
      <c r="N82" s="40"/>
      <c r="O82" s="48">
        <v>0</v>
      </c>
      <c r="P82" s="51">
        <v>27500</v>
      </c>
      <c r="Q82" s="39">
        <v>-27500</v>
      </c>
      <c r="R82" s="40"/>
      <c r="S82" s="48">
        <v>0</v>
      </c>
      <c r="T82" s="51">
        <v>27500</v>
      </c>
      <c r="U82" s="39">
        <v>-27500</v>
      </c>
      <c r="V82" s="40"/>
    </row>
    <row r="83" spans="1:22" s="56" customFormat="1" ht="13.5" thickBot="1" x14ac:dyDescent="0.25">
      <c r="A83" s="56" t="s">
        <v>63</v>
      </c>
      <c r="B83" s="56" t="s">
        <v>12</v>
      </c>
      <c r="C83" s="57">
        <v>3496378</v>
      </c>
      <c r="D83" s="58">
        <v>3542482</v>
      </c>
      <c r="E83" s="59">
        <v>-46104</v>
      </c>
      <c r="F83" s="60"/>
      <c r="G83" s="57">
        <v>2643642</v>
      </c>
      <c r="H83" s="58">
        <v>2748141</v>
      </c>
      <c r="I83" s="59">
        <v>-104499</v>
      </c>
      <c r="J83" s="60"/>
      <c r="K83" s="57">
        <v>2285764</v>
      </c>
      <c r="L83" s="58">
        <v>2411296</v>
      </c>
      <c r="M83" s="59">
        <v>-125532</v>
      </c>
      <c r="N83" s="60"/>
      <c r="O83" s="57">
        <v>2263286</v>
      </c>
      <c r="P83" s="58">
        <v>2449678.56</v>
      </c>
      <c r="Q83" s="59">
        <v>-186392.56</v>
      </c>
      <c r="R83" s="60"/>
      <c r="S83" s="57">
        <v>2066720</v>
      </c>
      <c r="T83" s="58">
        <v>2235965.6935999999</v>
      </c>
      <c r="U83" s="59">
        <v>-169245.6936</v>
      </c>
      <c r="V83" s="60"/>
    </row>
    <row r="84" spans="1:22" s="2" customFormat="1" x14ac:dyDescent="0.2">
      <c r="B84" s="2" t="s">
        <v>144</v>
      </c>
      <c r="C84" s="54"/>
      <c r="D84" s="55"/>
      <c r="E84" s="41"/>
      <c r="F84" s="42"/>
      <c r="G84" s="54"/>
      <c r="H84" s="55"/>
      <c r="I84" s="41"/>
      <c r="J84" s="42"/>
      <c r="K84" s="54"/>
      <c r="L84" s="55"/>
      <c r="M84" s="41"/>
      <c r="N84" s="42"/>
      <c r="O84" s="54"/>
      <c r="P84" s="55"/>
      <c r="Q84" s="41"/>
      <c r="R84" s="42"/>
      <c r="S84" s="54"/>
      <c r="T84" s="55"/>
      <c r="U84" s="41"/>
      <c r="V84" s="42"/>
    </row>
    <row r="85" spans="1:22" s="2" customFormat="1" x14ac:dyDescent="0.2">
      <c r="B85" s="2" t="s">
        <v>20</v>
      </c>
      <c r="C85" s="54">
        <v>98100</v>
      </c>
      <c r="D85" s="55">
        <v>98100</v>
      </c>
      <c r="E85" s="41">
        <v>0</v>
      </c>
      <c r="F85" s="42"/>
      <c r="G85" s="54">
        <v>103600</v>
      </c>
      <c r="H85" s="55">
        <v>103600</v>
      </c>
      <c r="I85" s="41">
        <v>0</v>
      </c>
      <c r="J85" s="42"/>
      <c r="K85" s="54">
        <v>109100</v>
      </c>
      <c r="L85" s="55">
        <v>109100</v>
      </c>
      <c r="M85" s="41">
        <v>0</v>
      </c>
      <c r="N85" s="42"/>
      <c r="O85" s="54">
        <v>114600</v>
      </c>
      <c r="P85" s="55">
        <v>114600</v>
      </c>
      <c r="Q85" s="41">
        <v>0</v>
      </c>
      <c r="R85" s="42"/>
      <c r="S85" s="54">
        <v>120100</v>
      </c>
      <c r="T85" s="55">
        <v>120100</v>
      </c>
      <c r="U85" s="41">
        <v>0</v>
      </c>
      <c r="V85" s="42"/>
    </row>
    <row r="86" spans="1:22" s="2" customFormat="1" x14ac:dyDescent="0.2">
      <c r="B86" s="2" t="s">
        <v>13</v>
      </c>
      <c r="C86" s="54">
        <v>0</v>
      </c>
      <c r="D86" s="55">
        <v>5400</v>
      </c>
      <c r="E86" s="41">
        <v>-5400</v>
      </c>
      <c r="F86" s="42"/>
      <c r="G86" s="54">
        <v>0</v>
      </c>
      <c r="H86" s="55">
        <v>5400</v>
      </c>
      <c r="I86" s="41">
        <v>-5400</v>
      </c>
      <c r="J86" s="42"/>
      <c r="K86" s="54">
        <v>0</v>
      </c>
      <c r="L86" s="55">
        <v>5400</v>
      </c>
      <c r="M86" s="41">
        <v>-5400</v>
      </c>
      <c r="N86" s="42"/>
      <c r="O86" s="54">
        <v>0</v>
      </c>
      <c r="P86" s="55">
        <v>5400</v>
      </c>
      <c r="Q86" s="41">
        <v>-5400</v>
      </c>
      <c r="R86" s="42"/>
      <c r="S86" s="54">
        <v>0</v>
      </c>
      <c r="T86" s="55">
        <v>5400</v>
      </c>
      <c r="U86" s="41">
        <v>-5400</v>
      </c>
      <c r="V86" s="42"/>
    </row>
    <row r="87" spans="1:22" s="2" customFormat="1" x14ac:dyDescent="0.2">
      <c r="B87" s="2" t="s">
        <v>14</v>
      </c>
      <c r="C87" s="54">
        <v>0</v>
      </c>
      <c r="D87" s="55">
        <v>30000</v>
      </c>
      <c r="E87" s="41">
        <v>-30000</v>
      </c>
      <c r="F87" s="42"/>
      <c r="G87" s="54">
        <v>0</v>
      </c>
      <c r="H87" s="55">
        <v>10000</v>
      </c>
      <c r="I87" s="41">
        <v>-10000</v>
      </c>
      <c r="J87" s="42"/>
      <c r="K87" s="54">
        <v>0</v>
      </c>
      <c r="L87" s="55">
        <v>10000</v>
      </c>
      <c r="M87" s="41">
        <v>-10000</v>
      </c>
      <c r="N87" s="42"/>
      <c r="O87" s="54">
        <v>0</v>
      </c>
      <c r="P87" s="55">
        <v>10000</v>
      </c>
      <c r="Q87" s="41">
        <v>-10000</v>
      </c>
      <c r="R87" s="42"/>
      <c r="S87" s="54">
        <v>0</v>
      </c>
      <c r="T87" s="55">
        <v>10000</v>
      </c>
      <c r="U87" s="41">
        <v>-10000</v>
      </c>
      <c r="V87" s="42"/>
    </row>
    <row r="88" spans="1:22" s="2" customFormat="1" x14ac:dyDescent="0.2">
      <c r="B88" s="2" t="s">
        <v>15</v>
      </c>
      <c r="C88" s="54">
        <v>310000</v>
      </c>
      <c r="D88" s="55">
        <v>310000</v>
      </c>
      <c r="E88" s="41">
        <v>0</v>
      </c>
      <c r="F88" s="42"/>
      <c r="G88" s="54">
        <v>310000</v>
      </c>
      <c r="H88" s="55">
        <v>310000</v>
      </c>
      <c r="I88" s="41">
        <v>0</v>
      </c>
      <c r="J88" s="42"/>
      <c r="K88" s="54">
        <v>310000</v>
      </c>
      <c r="L88" s="55">
        <v>310000</v>
      </c>
      <c r="M88" s="41">
        <v>0</v>
      </c>
      <c r="N88" s="42"/>
      <c r="O88" s="54">
        <v>310000</v>
      </c>
      <c r="P88" s="55">
        <v>310000</v>
      </c>
      <c r="Q88" s="41">
        <v>0</v>
      </c>
      <c r="R88" s="42"/>
      <c r="S88" s="54">
        <v>310000</v>
      </c>
      <c r="T88" s="55">
        <v>310000</v>
      </c>
      <c r="U88" s="41">
        <v>0</v>
      </c>
      <c r="V88" s="42"/>
    </row>
    <row r="89" spans="1:22" s="2" customFormat="1" x14ac:dyDescent="0.2">
      <c r="B89" s="2" t="s">
        <v>59</v>
      </c>
      <c r="C89" s="54">
        <v>100000</v>
      </c>
      <c r="D89" s="55">
        <v>100000</v>
      </c>
      <c r="E89" s="41">
        <v>0</v>
      </c>
      <c r="F89" s="42"/>
      <c r="G89" s="54">
        <v>100000</v>
      </c>
      <c r="H89" s="55">
        <v>100000</v>
      </c>
      <c r="I89" s="41">
        <v>0</v>
      </c>
      <c r="J89" s="42"/>
      <c r="K89" s="54">
        <v>100000</v>
      </c>
      <c r="L89" s="55">
        <v>100000</v>
      </c>
      <c r="M89" s="41">
        <v>0</v>
      </c>
      <c r="N89" s="42"/>
      <c r="O89" s="54">
        <v>100000</v>
      </c>
      <c r="P89" s="55">
        <v>100000</v>
      </c>
      <c r="Q89" s="41">
        <v>0</v>
      </c>
      <c r="R89" s="42"/>
      <c r="S89" s="54">
        <v>100000</v>
      </c>
      <c r="T89" s="55">
        <v>100000</v>
      </c>
      <c r="U89" s="41">
        <v>0</v>
      </c>
      <c r="V89" s="42"/>
    </row>
    <row r="90" spans="1:22" s="2" customFormat="1" x14ac:dyDescent="0.2">
      <c r="B90" s="2" t="s">
        <v>60</v>
      </c>
      <c r="C90" s="54">
        <v>0</v>
      </c>
      <c r="D90" s="55">
        <v>0</v>
      </c>
      <c r="E90" s="41">
        <v>0</v>
      </c>
      <c r="F90" s="42"/>
      <c r="G90" s="54">
        <v>0</v>
      </c>
      <c r="H90" s="55">
        <v>0</v>
      </c>
      <c r="I90" s="41">
        <v>0</v>
      </c>
      <c r="J90" s="42"/>
      <c r="K90" s="54">
        <v>0</v>
      </c>
      <c r="L90" s="55">
        <v>0</v>
      </c>
      <c r="M90" s="41">
        <v>0</v>
      </c>
      <c r="N90" s="42"/>
      <c r="O90" s="54">
        <v>0</v>
      </c>
      <c r="P90" s="55">
        <v>0</v>
      </c>
      <c r="Q90" s="41">
        <v>0</v>
      </c>
      <c r="R90" s="42"/>
      <c r="S90" s="54">
        <v>0</v>
      </c>
      <c r="T90" s="55">
        <v>0</v>
      </c>
      <c r="U90" s="41">
        <v>0</v>
      </c>
      <c r="V90" s="42"/>
    </row>
    <row r="91" spans="1:22" s="2" customFormat="1" x14ac:dyDescent="0.2">
      <c r="B91" s="2" t="s">
        <v>16</v>
      </c>
      <c r="C91" s="54">
        <v>0</v>
      </c>
      <c r="D91" s="55">
        <v>0</v>
      </c>
      <c r="E91" s="41">
        <v>0</v>
      </c>
      <c r="F91" s="42"/>
      <c r="G91" s="54">
        <v>0</v>
      </c>
      <c r="H91" s="55">
        <v>0</v>
      </c>
      <c r="I91" s="41">
        <v>0</v>
      </c>
      <c r="J91" s="42"/>
      <c r="K91" s="54">
        <v>0</v>
      </c>
      <c r="L91" s="55">
        <v>0</v>
      </c>
      <c r="M91" s="41">
        <v>0</v>
      </c>
      <c r="N91" s="42"/>
      <c r="O91" s="54">
        <v>0</v>
      </c>
      <c r="P91" s="55">
        <v>0</v>
      </c>
      <c r="Q91" s="41">
        <v>0</v>
      </c>
      <c r="R91" s="42"/>
      <c r="S91" s="54">
        <v>0</v>
      </c>
      <c r="T91" s="55">
        <v>0</v>
      </c>
      <c r="U91" s="41">
        <v>0</v>
      </c>
      <c r="V91" s="42"/>
    </row>
    <row r="92" spans="1:22" s="2" customFormat="1" x14ac:dyDescent="0.2">
      <c r="B92" s="2" t="s">
        <v>17</v>
      </c>
      <c r="C92" s="54">
        <v>0</v>
      </c>
      <c r="D92" s="55">
        <v>0</v>
      </c>
      <c r="E92" s="41">
        <v>0</v>
      </c>
      <c r="F92" s="42"/>
      <c r="G92" s="54">
        <v>0</v>
      </c>
      <c r="H92" s="55">
        <v>0</v>
      </c>
      <c r="I92" s="41">
        <v>0</v>
      </c>
      <c r="J92" s="42"/>
      <c r="K92" s="54">
        <v>0</v>
      </c>
      <c r="L92" s="55">
        <v>0</v>
      </c>
      <c r="M92" s="41">
        <v>0</v>
      </c>
      <c r="N92" s="42"/>
      <c r="O92" s="54">
        <v>0</v>
      </c>
      <c r="P92" s="55">
        <v>0</v>
      </c>
      <c r="Q92" s="41">
        <v>0</v>
      </c>
      <c r="R92" s="42"/>
      <c r="S92" s="54">
        <v>0</v>
      </c>
      <c r="T92" s="55">
        <v>0</v>
      </c>
      <c r="U92" s="41">
        <v>0</v>
      </c>
      <c r="V92" s="42"/>
    </row>
    <row r="93" spans="1:22" s="2" customFormat="1" x14ac:dyDescent="0.2">
      <c r="B93" s="2" t="s">
        <v>18</v>
      </c>
      <c r="C93" s="54">
        <v>0</v>
      </c>
      <c r="D93" s="55">
        <v>0</v>
      </c>
      <c r="E93" s="41">
        <v>0</v>
      </c>
      <c r="F93" s="42"/>
      <c r="G93" s="54">
        <v>0</v>
      </c>
      <c r="H93" s="55">
        <v>0</v>
      </c>
      <c r="I93" s="41">
        <v>0</v>
      </c>
      <c r="J93" s="42"/>
      <c r="K93" s="54">
        <v>0</v>
      </c>
      <c r="L93" s="55">
        <v>0</v>
      </c>
      <c r="M93" s="41">
        <v>0</v>
      </c>
      <c r="N93" s="42"/>
      <c r="O93" s="54">
        <v>0</v>
      </c>
      <c r="P93" s="55">
        <v>0</v>
      </c>
      <c r="Q93" s="41">
        <v>0</v>
      </c>
      <c r="R93" s="42"/>
      <c r="S93" s="54">
        <v>0</v>
      </c>
      <c r="T93" s="55">
        <v>0</v>
      </c>
      <c r="U93" s="41">
        <v>0</v>
      </c>
      <c r="V93" s="42"/>
    </row>
    <row r="94" spans="1:22" s="2" customFormat="1" x14ac:dyDescent="0.2">
      <c r="B94" s="2" t="s">
        <v>62</v>
      </c>
      <c r="C94" s="54">
        <v>350000</v>
      </c>
      <c r="D94" s="55">
        <v>338250</v>
      </c>
      <c r="E94" s="41">
        <v>11750</v>
      </c>
      <c r="F94" s="42"/>
      <c r="G94" s="54">
        <v>350000</v>
      </c>
      <c r="H94" s="55">
        <v>338250</v>
      </c>
      <c r="I94" s="41">
        <v>11750</v>
      </c>
      <c r="J94" s="42"/>
      <c r="K94" s="54">
        <v>350000</v>
      </c>
      <c r="L94" s="55">
        <v>338250</v>
      </c>
      <c r="M94" s="41">
        <v>11750</v>
      </c>
      <c r="N94" s="42"/>
      <c r="O94" s="54">
        <v>350000</v>
      </c>
      <c r="P94" s="55">
        <v>338250</v>
      </c>
      <c r="Q94" s="41">
        <v>11750</v>
      </c>
      <c r="R94" s="42"/>
      <c r="S94" s="54">
        <v>0</v>
      </c>
      <c r="T94" s="55">
        <v>0</v>
      </c>
      <c r="U94" s="41">
        <v>0</v>
      </c>
      <c r="V94" s="42"/>
    </row>
    <row r="95" spans="1:22" s="2" customFormat="1" x14ac:dyDescent="0.2">
      <c r="B95" s="2" t="s">
        <v>19</v>
      </c>
      <c r="C95" s="54">
        <v>0</v>
      </c>
      <c r="D95" s="55">
        <v>22675</v>
      </c>
      <c r="E95" s="36">
        <v>-22675</v>
      </c>
      <c r="F95" s="42"/>
      <c r="G95" s="54">
        <v>0</v>
      </c>
      <c r="H95" s="55">
        <v>22835</v>
      </c>
      <c r="I95" s="36">
        <v>-22835</v>
      </c>
      <c r="J95" s="42"/>
      <c r="K95" s="54">
        <v>0</v>
      </c>
      <c r="L95" s="55">
        <v>22835</v>
      </c>
      <c r="M95" s="36">
        <v>-22835</v>
      </c>
      <c r="N95" s="42"/>
      <c r="O95" s="54">
        <v>0</v>
      </c>
      <c r="P95" s="55">
        <v>22835</v>
      </c>
      <c r="Q95" s="36">
        <v>-22835</v>
      </c>
      <c r="R95" s="42"/>
      <c r="S95" s="54">
        <v>0</v>
      </c>
      <c r="T95" s="55">
        <v>8176</v>
      </c>
      <c r="U95" s="36">
        <v>-8176</v>
      </c>
      <c r="V95" s="42"/>
    </row>
    <row r="96" spans="1:22" s="43" customFormat="1" ht="15.75" thickBot="1" x14ac:dyDescent="0.3">
      <c r="B96" s="43" t="s">
        <v>146</v>
      </c>
      <c r="C96" s="49">
        <v>2638278</v>
      </c>
      <c r="D96" s="52">
        <v>2638057</v>
      </c>
      <c r="E96" s="61">
        <v>221</v>
      </c>
      <c r="F96" s="45"/>
      <c r="G96" s="49">
        <v>1780042</v>
      </c>
      <c r="H96" s="52">
        <v>1858056</v>
      </c>
      <c r="I96" s="44">
        <v>-78014</v>
      </c>
      <c r="J96" s="45"/>
      <c r="K96" s="49">
        <v>1416664</v>
      </c>
      <c r="L96" s="52">
        <v>1515711</v>
      </c>
      <c r="M96" s="61">
        <v>-99047</v>
      </c>
      <c r="N96" s="45"/>
      <c r="O96" s="49">
        <v>1388686</v>
      </c>
      <c r="P96" s="52">
        <v>1548593.56</v>
      </c>
      <c r="Q96" s="61">
        <v>-159907.56</v>
      </c>
      <c r="R96" s="45"/>
      <c r="S96" s="49">
        <v>1536620</v>
      </c>
      <c r="T96" s="52">
        <v>1682289.6935999999</v>
      </c>
      <c r="U96" s="61">
        <v>-145669.6936</v>
      </c>
      <c r="V96" s="45"/>
    </row>
    <row r="97" spans="3:8" ht="13.5" thickTop="1" x14ac:dyDescent="0.2"/>
    <row r="104" spans="3:8" x14ac:dyDescent="0.2">
      <c r="C104" s="5"/>
      <c r="D104" s="5"/>
      <c r="E104" s="5"/>
      <c r="G104" s="5"/>
      <c r="H104" s="5"/>
    </row>
    <row r="105" spans="3:8" x14ac:dyDescent="0.2">
      <c r="C105" s="5"/>
      <c r="D105" s="5"/>
      <c r="E105" s="5"/>
      <c r="G105" s="5"/>
      <c r="H105" s="5"/>
    </row>
  </sheetData>
  <printOptions verticalCentered="1"/>
  <pageMargins left="0.25" right="0.25" top="0.75" bottom="0.75" header="0.3" footer="0.3"/>
  <pageSetup paperSize="9" scale="50" fitToHeight="0" orientation="landscape" r:id="rId1"/>
  <headerFooter>
    <oddHeader>&amp;CVereniging De Hollandsche Molen - Meerjarenbegroting</oddHeader>
    <oddFooter>&amp;L&amp;D&amp;R&amp;T</oddFooter>
  </headerFooter>
  <colBreaks count="1" manualBreakCount="1">
    <brk id="14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4E292-AC39-427A-BB89-87F13F1E6660}">
  <sheetPr>
    <tabColor rgb="FF002060"/>
    <pageSetUpPr fitToPage="1"/>
  </sheetPr>
  <dimension ref="A1:P55"/>
  <sheetViews>
    <sheetView workbookViewId="0">
      <selection activeCell="D6" sqref="D6"/>
    </sheetView>
  </sheetViews>
  <sheetFormatPr defaultRowHeight="15" x14ac:dyDescent="0.3"/>
  <cols>
    <col min="1" max="1" width="5" style="7" customWidth="1"/>
    <col min="2" max="2" width="37.28515625" style="7" bestFit="1" customWidth="1"/>
    <col min="3" max="7" width="14.28515625" style="7" customWidth="1"/>
    <col min="8" max="231" width="9.140625" style="7"/>
    <col min="232" max="232" width="5" style="7" customWidth="1"/>
    <col min="233" max="233" width="31.42578125" style="7" customWidth="1"/>
    <col min="234" max="236" width="13.7109375" style="7" customWidth="1"/>
    <col min="237" max="237" width="10" style="7" bestFit="1" customWidth="1"/>
    <col min="238" max="238" width="11.5703125" style="7" bestFit="1" customWidth="1"/>
    <col min="239" max="487" width="9.140625" style="7"/>
    <col min="488" max="488" width="5" style="7" customWidth="1"/>
    <col min="489" max="489" width="31.42578125" style="7" customWidth="1"/>
    <col min="490" max="492" width="13.7109375" style="7" customWidth="1"/>
    <col min="493" max="493" width="10" style="7" bestFit="1" customWidth="1"/>
    <col min="494" max="494" width="11.5703125" style="7" bestFit="1" customWidth="1"/>
    <col min="495" max="743" width="9.140625" style="7"/>
    <col min="744" max="744" width="5" style="7" customWidth="1"/>
    <col min="745" max="745" width="31.42578125" style="7" customWidth="1"/>
    <col min="746" max="748" width="13.7109375" style="7" customWidth="1"/>
    <col min="749" max="749" width="10" style="7" bestFit="1" customWidth="1"/>
    <col min="750" max="750" width="11.5703125" style="7" bestFit="1" customWidth="1"/>
    <col min="751" max="999" width="9.140625" style="7"/>
    <col min="1000" max="1000" width="5" style="7" customWidth="1"/>
    <col min="1001" max="1001" width="31.42578125" style="7" customWidth="1"/>
    <col min="1002" max="1004" width="13.7109375" style="7" customWidth="1"/>
    <col min="1005" max="1005" width="10" style="7" bestFit="1" customWidth="1"/>
    <col min="1006" max="1006" width="11.5703125" style="7" bestFit="1" customWidth="1"/>
    <col min="1007" max="1255" width="9.140625" style="7"/>
    <col min="1256" max="1256" width="5" style="7" customWidth="1"/>
    <col min="1257" max="1257" width="31.42578125" style="7" customWidth="1"/>
    <col min="1258" max="1260" width="13.7109375" style="7" customWidth="1"/>
    <col min="1261" max="1261" width="10" style="7" bestFit="1" customWidth="1"/>
    <col min="1262" max="1262" width="11.5703125" style="7" bestFit="1" customWidth="1"/>
    <col min="1263" max="1511" width="9.140625" style="7"/>
    <col min="1512" max="1512" width="5" style="7" customWidth="1"/>
    <col min="1513" max="1513" width="31.42578125" style="7" customWidth="1"/>
    <col min="1514" max="1516" width="13.7109375" style="7" customWidth="1"/>
    <col min="1517" max="1517" width="10" style="7" bestFit="1" customWidth="1"/>
    <col min="1518" max="1518" width="11.5703125" style="7" bestFit="1" customWidth="1"/>
    <col min="1519" max="1767" width="9.140625" style="7"/>
    <col min="1768" max="1768" width="5" style="7" customWidth="1"/>
    <col min="1769" max="1769" width="31.42578125" style="7" customWidth="1"/>
    <col min="1770" max="1772" width="13.7109375" style="7" customWidth="1"/>
    <col min="1773" max="1773" width="10" style="7" bestFit="1" customWidth="1"/>
    <col min="1774" max="1774" width="11.5703125" style="7" bestFit="1" customWidth="1"/>
    <col min="1775" max="2023" width="9.140625" style="7"/>
    <col min="2024" max="2024" width="5" style="7" customWidth="1"/>
    <col min="2025" max="2025" width="31.42578125" style="7" customWidth="1"/>
    <col min="2026" max="2028" width="13.7109375" style="7" customWidth="1"/>
    <col min="2029" max="2029" width="10" style="7" bestFit="1" customWidth="1"/>
    <col min="2030" max="2030" width="11.5703125" style="7" bestFit="1" customWidth="1"/>
    <col min="2031" max="2279" width="9.140625" style="7"/>
    <col min="2280" max="2280" width="5" style="7" customWidth="1"/>
    <col min="2281" max="2281" width="31.42578125" style="7" customWidth="1"/>
    <col min="2282" max="2284" width="13.7109375" style="7" customWidth="1"/>
    <col min="2285" max="2285" width="10" style="7" bestFit="1" customWidth="1"/>
    <col min="2286" max="2286" width="11.5703125" style="7" bestFit="1" customWidth="1"/>
    <col min="2287" max="2535" width="9.140625" style="7"/>
    <col min="2536" max="2536" width="5" style="7" customWidth="1"/>
    <col min="2537" max="2537" width="31.42578125" style="7" customWidth="1"/>
    <col min="2538" max="2540" width="13.7109375" style="7" customWidth="1"/>
    <col min="2541" max="2541" width="10" style="7" bestFit="1" customWidth="1"/>
    <col min="2542" max="2542" width="11.5703125" style="7" bestFit="1" customWidth="1"/>
    <col min="2543" max="2791" width="9.140625" style="7"/>
    <col min="2792" max="2792" width="5" style="7" customWidth="1"/>
    <col min="2793" max="2793" width="31.42578125" style="7" customWidth="1"/>
    <col min="2794" max="2796" width="13.7109375" style="7" customWidth="1"/>
    <col min="2797" max="2797" width="10" style="7" bestFit="1" customWidth="1"/>
    <col min="2798" max="2798" width="11.5703125" style="7" bestFit="1" customWidth="1"/>
    <col min="2799" max="3047" width="9.140625" style="7"/>
    <col min="3048" max="3048" width="5" style="7" customWidth="1"/>
    <col min="3049" max="3049" width="31.42578125" style="7" customWidth="1"/>
    <col min="3050" max="3052" width="13.7109375" style="7" customWidth="1"/>
    <col min="3053" max="3053" width="10" style="7" bestFit="1" customWidth="1"/>
    <col min="3054" max="3054" width="11.5703125" style="7" bestFit="1" customWidth="1"/>
    <col min="3055" max="3303" width="9.140625" style="7"/>
    <col min="3304" max="3304" width="5" style="7" customWidth="1"/>
    <col min="3305" max="3305" width="31.42578125" style="7" customWidth="1"/>
    <col min="3306" max="3308" width="13.7109375" style="7" customWidth="1"/>
    <col min="3309" max="3309" width="10" style="7" bestFit="1" customWidth="1"/>
    <col min="3310" max="3310" width="11.5703125" style="7" bestFit="1" customWidth="1"/>
    <col min="3311" max="3559" width="9.140625" style="7"/>
    <col min="3560" max="3560" width="5" style="7" customWidth="1"/>
    <col min="3561" max="3561" width="31.42578125" style="7" customWidth="1"/>
    <col min="3562" max="3564" width="13.7109375" style="7" customWidth="1"/>
    <col min="3565" max="3565" width="10" style="7" bestFit="1" customWidth="1"/>
    <col min="3566" max="3566" width="11.5703125" style="7" bestFit="1" customWidth="1"/>
    <col min="3567" max="3815" width="9.140625" style="7"/>
    <col min="3816" max="3816" width="5" style="7" customWidth="1"/>
    <col min="3817" max="3817" width="31.42578125" style="7" customWidth="1"/>
    <col min="3818" max="3820" width="13.7109375" style="7" customWidth="1"/>
    <col min="3821" max="3821" width="10" style="7" bestFit="1" customWidth="1"/>
    <col min="3822" max="3822" width="11.5703125" style="7" bestFit="1" customWidth="1"/>
    <col min="3823" max="4071" width="9.140625" style="7"/>
    <col min="4072" max="4072" width="5" style="7" customWidth="1"/>
    <col min="4073" max="4073" width="31.42578125" style="7" customWidth="1"/>
    <col min="4074" max="4076" width="13.7109375" style="7" customWidth="1"/>
    <col min="4077" max="4077" width="10" style="7" bestFit="1" customWidth="1"/>
    <col min="4078" max="4078" width="11.5703125" style="7" bestFit="1" customWidth="1"/>
    <col min="4079" max="4327" width="9.140625" style="7"/>
    <col min="4328" max="4328" width="5" style="7" customWidth="1"/>
    <col min="4329" max="4329" width="31.42578125" style="7" customWidth="1"/>
    <col min="4330" max="4332" width="13.7109375" style="7" customWidth="1"/>
    <col min="4333" max="4333" width="10" style="7" bestFit="1" customWidth="1"/>
    <col min="4334" max="4334" width="11.5703125" style="7" bestFit="1" customWidth="1"/>
    <col min="4335" max="4583" width="9.140625" style="7"/>
    <col min="4584" max="4584" width="5" style="7" customWidth="1"/>
    <col min="4585" max="4585" width="31.42578125" style="7" customWidth="1"/>
    <col min="4586" max="4588" width="13.7109375" style="7" customWidth="1"/>
    <col min="4589" max="4589" width="10" style="7" bestFit="1" customWidth="1"/>
    <col min="4590" max="4590" width="11.5703125" style="7" bestFit="1" customWidth="1"/>
    <col min="4591" max="4839" width="9.140625" style="7"/>
    <col min="4840" max="4840" width="5" style="7" customWidth="1"/>
    <col min="4841" max="4841" width="31.42578125" style="7" customWidth="1"/>
    <col min="4842" max="4844" width="13.7109375" style="7" customWidth="1"/>
    <col min="4845" max="4845" width="10" style="7" bestFit="1" customWidth="1"/>
    <col min="4846" max="4846" width="11.5703125" style="7" bestFit="1" customWidth="1"/>
    <col min="4847" max="5095" width="9.140625" style="7"/>
    <col min="5096" max="5096" width="5" style="7" customWidth="1"/>
    <col min="5097" max="5097" width="31.42578125" style="7" customWidth="1"/>
    <col min="5098" max="5100" width="13.7109375" style="7" customWidth="1"/>
    <col min="5101" max="5101" width="10" style="7" bestFit="1" customWidth="1"/>
    <col min="5102" max="5102" width="11.5703125" style="7" bestFit="1" customWidth="1"/>
    <col min="5103" max="5351" width="9.140625" style="7"/>
    <col min="5352" max="5352" width="5" style="7" customWidth="1"/>
    <col min="5353" max="5353" width="31.42578125" style="7" customWidth="1"/>
    <col min="5354" max="5356" width="13.7109375" style="7" customWidth="1"/>
    <col min="5357" max="5357" width="10" style="7" bestFit="1" customWidth="1"/>
    <col min="5358" max="5358" width="11.5703125" style="7" bestFit="1" customWidth="1"/>
    <col min="5359" max="5607" width="9.140625" style="7"/>
    <col min="5608" max="5608" width="5" style="7" customWidth="1"/>
    <col min="5609" max="5609" width="31.42578125" style="7" customWidth="1"/>
    <col min="5610" max="5612" width="13.7109375" style="7" customWidth="1"/>
    <col min="5613" max="5613" width="10" style="7" bestFit="1" customWidth="1"/>
    <col min="5614" max="5614" width="11.5703125" style="7" bestFit="1" customWidth="1"/>
    <col min="5615" max="5863" width="9.140625" style="7"/>
    <col min="5864" max="5864" width="5" style="7" customWidth="1"/>
    <col min="5865" max="5865" width="31.42578125" style="7" customWidth="1"/>
    <col min="5866" max="5868" width="13.7109375" style="7" customWidth="1"/>
    <col min="5869" max="5869" width="10" style="7" bestFit="1" customWidth="1"/>
    <col min="5870" max="5870" width="11.5703125" style="7" bestFit="1" customWidth="1"/>
    <col min="5871" max="6119" width="9.140625" style="7"/>
    <col min="6120" max="6120" width="5" style="7" customWidth="1"/>
    <col min="6121" max="6121" width="31.42578125" style="7" customWidth="1"/>
    <col min="6122" max="6124" width="13.7109375" style="7" customWidth="1"/>
    <col min="6125" max="6125" width="10" style="7" bestFit="1" customWidth="1"/>
    <col min="6126" max="6126" width="11.5703125" style="7" bestFit="1" customWidth="1"/>
    <col min="6127" max="6375" width="9.140625" style="7"/>
    <col min="6376" max="6376" width="5" style="7" customWidth="1"/>
    <col min="6377" max="6377" width="31.42578125" style="7" customWidth="1"/>
    <col min="6378" max="6380" width="13.7109375" style="7" customWidth="1"/>
    <col min="6381" max="6381" width="10" style="7" bestFit="1" customWidth="1"/>
    <col min="6382" max="6382" width="11.5703125" style="7" bestFit="1" customWidth="1"/>
    <col min="6383" max="6631" width="9.140625" style="7"/>
    <col min="6632" max="6632" width="5" style="7" customWidth="1"/>
    <col min="6633" max="6633" width="31.42578125" style="7" customWidth="1"/>
    <col min="6634" max="6636" width="13.7109375" style="7" customWidth="1"/>
    <col min="6637" max="6637" width="10" style="7" bestFit="1" customWidth="1"/>
    <col min="6638" max="6638" width="11.5703125" style="7" bestFit="1" customWidth="1"/>
    <col min="6639" max="6887" width="9.140625" style="7"/>
    <col min="6888" max="6888" width="5" style="7" customWidth="1"/>
    <col min="6889" max="6889" width="31.42578125" style="7" customWidth="1"/>
    <col min="6890" max="6892" width="13.7109375" style="7" customWidth="1"/>
    <col min="6893" max="6893" width="10" style="7" bestFit="1" customWidth="1"/>
    <col min="6894" max="6894" width="11.5703125" style="7" bestFit="1" customWidth="1"/>
    <col min="6895" max="7143" width="9.140625" style="7"/>
    <col min="7144" max="7144" width="5" style="7" customWidth="1"/>
    <col min="7145" max="7145" width="31.42578125" style="7" customWidth="1"/>
    <col min="7146" max="7148" width="13.7109375" style="7" customWidth="1"/>
    <col min="7149" max="7149" width="10" style="7" bestFit="1" customWidth="1"/>
    <col min="7150" max="7150" width="11.5703125" style="7" bestFit="1" customWidth="1"/>
    <col min="7151" max="7399" width="9.140625" style="7"/>
    <col min="7400" max="7400" width="5" style="7" customWidth="1"/>
    <col min="7401" max="7401" width="31.42578125" style="7" customWidth="1"/>
    <col min="7402" max="7404" width="13.7109375" style="7" customWidth="1"/>
    <col min="7405" max="7405" width="10" style="7" bestFit="1" customWidth="1"/>
    <col min="7406" max="7406" width="11.5703125" style="7" bestFit="1" customWidth="1"/>
    <col min="7407" max="7655" width="9.140625" style="7"/>
    <col min="7656" max="7656" width="5" style="7" customWidth="1"/>
    <col min="7657" max="7657" width="31.42578125" style="7" customWidth="1"/>
    <col min="7658" max="7660" width="13.7109375" style="7" customWidth="1"/>
    <col min="7661" max="7661" width="10" style="7" bestFit="1" customWidth="1"/>
    <col min="7662" max="7662" width="11.5703125" style="7" bestFit="1" customWidth="1"/>
    <col min="7663" max="7911" width="9.140625" style="7"/>
    <col min="7912" max="7912" width="5" style="7" customWidth="1"/>
    <col min="7913" max="7913" width="31.42578125" style="7" customWidth="1"/>
    <col min="7914" max="7916" width="13.7109375" style="7" customWidth="1"/>
    <col min="7917" max="7917" width="10" style="7" bestFit="1" customWidth="1"/>
    <col min="7918" max="7918" width="11.5703125" style="7" bestFit="1" customWidth="1"/>
    <col min="7919" max="8167" width="9.140625" style="7"/>
    <col min="8168" max="8168" width="5" style="7" customWidth="1"/>
    <col min="8169" max="8169" width="31.42578125" style="7" customWidth="1"/>
    <col min="8170" max="8172" width="13.7109375" style="7" customWidth="1"/>
    <col min="8173" max="8173" width="10" style="7" bestFit="1" customWidth="1"/>
    <col min="8174" max="8174" width="11.5703125" style="7" bestFit="1" customWidth="1"/>
    <col min="8175" max="8423" width="9.140625" style="7"/>
    <col min="8424" max="8424" width="5" style="7" customWidth="1"/>
    <col min="8425" max="8425" width="31.42578125" style="7" customWidth="1"/>
    <col min="8426" max="8428" width="13.7109375" style="7" customWidth="1"/>
    <col min="8429" max="8429" width="10" style="7" bestFit="1" customWidth="1"/>
    <col min="8430" max="8430" width="11.5703125" style="7" bestFit="1" customWidth="1"/>
    <col min="8431" max="8679" width="9.140625" style="7"/>
    <col min="8680" max="8680" width="5" style="7" customWidth="1"/>
    <col min="8681" max="8681" width="31.42578125" style="7" customWidth="1"/>
    <col min="8682" max="8684" width="13.7109375" style="7" customWidth="1"/>
    <col min="8685" max="8685" width="10" style="7" bestFit="1" customWidth="1"/>
    <col min="8686" max="8686" width="11.5703125" style="7" bestFit="1" customWidth="1"/>
    <col min="8687" max="8935" width="9.140625" style="7"/>
    <col min="8936" max="8936" width="5" style="7" customWidth="1"/>
    <col min="8937" max="8937" width="31.42578125" style="7" customWidth="1"/>
    <col min="8938" max="8940" width="13.7109375" style="7" customWidth="1"/>
    <col min="8941" max="8941" width="10" style="7" bestFit="1" customWidth="1"/>
    <col min="8942" max="8942" width="11.5703125" style="7" bestFit="1" customWidth="1"/>
    <col min="8943" max="9191" width="9.140625" style="7"/>
    <col min="9192" max="9192" width="5" style="7" customWidth="1"/>
    <col min="9193" max="9193" width="31.42578125" style="7" customWidth="1"/>
    <col min="9194" max="9196" width="13.7109375" style="7" customWidth="1"/>
    <col min="9197" max="9197" width="10" style="7" bestFit="1" customWidth="1"/>
    <col min="9198" max="9198" width="11.5703125" style="7" bestFit="1" customWidth="1"/>
    <col min="9199" max="9447" width="9.140625" style="7"/>
    <col min="9448" max="9448" width="5" style="7" customWidth="1"/>
    <col min="9449" max="9449" width="31.42578125" style="7" customWidth="1"/>
    <col min="9450" max="9452" width="13.7109375" style="7" customWidth="1"/>
    <col min="9453" max="9453" width="10" style="7" bestFit="1" customWidth="1"/>
    <col min="9454" max="9454" width="11.5703125" style="7" bestFit="1" customWidth="1"/>
    <col min="9455" max="9703" width="9.140625" style="7"/>
    <col min="9704" max="9704" width="5" style="7" customWidth="1"/>
    <col min="9705" max="9705" width="31.42578125" style="7" customWidth="1"/>
    <col min="9706" max="9708" width="13.7109375" style="7" customWidth="1"/>
    <col min="9709" max="9709" width="10" style="7" bestFit="1" customWidth="1"/>
    <col min="9710" max="9710" width="11.5703125" style="7" bestFit="1" customWidth="1"/>
    <col min="9711" max="9959" width="9.140625" style="7"/>
    <col min="9960" max="9960" width="5" style="7" customWidth="1"/>
    <col min="9961" max="9961" width="31.42578125" style="7" customWidth="1"/>
    <col min="9962" max="9964" width="13.7109375" style="7" customWidth="1"/>
    <col min="9965" max="9965" width="10" style="7" bestFit="1" customWidth="1"/>
    <col min="9966" max="9966" width="11.5703125" style="7" bestFit="1" customWidth="1"/>
    <col min="9967" max="10215" width="9.140625" style="7"/>
    <col min="10216" max="10216" width="5" style="7" customWidth="1"/>
    <col min="10217" max="10217" width="31.42578125" style="7" customWidth="1"/>
    <col min="10218" max="10220" width="13.7109375" style="7" customWidth="1"/>
    <col min="10221" max="10221" width="10" style="7" bestFit="1" customWidth="1"/>
    <col min="10222" max="10222" width="11.5703125" style="7" bestFit="1" customWidth="1"/>
    <col min="10223" max="10471" width="9.140625" style="7"/>
    <col min="10472" max="10472" width="5" style="7" customWidth="1"/>
    <col min="10473" max="10473" width="31.42578125" style="7" customWidth="1"/>
    <col min="10474" max="10476" width="13.7109375" style="7" customWidth="1"/>
    <col min="10477" max="10477" width="10" style="7" bestFit="1" customWidth="1"/>
    <col min="10478" max="10478" width="11.5703125" style="7" bestFit="1" customWidth="1"/>
    <col min="10479" max="10727" width="9.140625" style="7"/>
    <col min="10728" max="10728" width="5" style="7" customWidth="1"/>
    <col min="10729" max="10729" width="31.42578125" style="7" customWidth="1"/>
    <col min="10730" max="10732" width="13.7109375" style="7" customWidth="1"/>
    <col min="10733" max="10733" width="10" style="7" bestFit="1" customWidth="1"/>
    <col min="10734" max="10734" width="11.5703125" style="7" bestFit="1" customWidth="1"/>
    <col min="10735" max="10983" width="9.140625" style="7"/>
    <col min="10984" max="10984" width="5" style="7" customWidth="1"/>
    <col min="10985" max="10985" width="31.42578125" style="7" customWidth="1"/>
    <col min="10986" max="10988" width="13.7109375" style="7" customWidth="1"/>
    <col min="10989" max="10989" width="10" style="7" bestFit="1" customWidth="1"/>
    <col min="10990" max="10990" width="11.5703125" style="7" bestFit="1" customWidth="1"/>
    <col min="10991" max="11239" width="9.140625" style="7"/>
    <col min="11240" max="11240" width="5" style="7" customWidth="1"/>
    <col min="11241" max="11241" width="31.42578125" style="7" customWidth="1"/>
    <col min="11242" max="11244" width="13.7109375" style="7" customWidth="1"/>
    <col min="11245" max="11245" width="10" style="7" bestFit="1" customWidth="1"/>
    <col min="11246" max="11246" width="11.5703125" style="7" bestFit="1" customWidth="1"/>
    <col min="11247" max="11495" width="9.140625" style="7"/>
    <col min="11496" max="11496" width="5" style="7" customWidth="1"/>
    <col min="11497" max="11497" width="31.42578125" style="7" customWidth="1"/>
    <col min="11498" max="11500" width="13.7109375" style="7" customWidth="1"/>
    <col min="11501" max="11501" width="10" style="7" bestFit="1" customWidth="1"/>
    <col min="11502" max="11502" width="11.5703125" style="7" bestFit="1" customWidth="1"/>
    <col min="11503" max="11751" width="9.140625" style="7"/>
    <col min="11752" max="11752" width="5" style="7" customWidth="1"/>
    <col min="11753" max="11753" width="31.42578125" style="7" customWidth="1"/>
    <col min="11754" max="11756" width="13.7109375" style="7" customWidth="1"/>
    <col min="11757" max="11757" width="10" style="7" bestFit="1" customWidth="1"/>
    <col min="11758" max="11758" width="11.5703125" style="7" bestFit="1" customWidth="1"/>
    <col min="11759" max="12007" width="9.140625" style="7"/>
    <col min="12008" max="12008" width="5" style="7" customWidth="1"/>
    <col min="12009" max="12009" width="31.42578125" style="7" customWidth="1"/>
    <col min="12010" max="12012" width="13.7109375" style="7" customWidth="1"/>
    <col min="12013" max="12013" width="10" style="7" bestFit="1" customWidth="1"/>
    <col min="12014" max="12014" width="11.5703125" style="7" bestFit="1" customWidth="1"/>
    <col min="12015" max="12263" width="9.140625" style="7"/>
    <col min="12264" max="12264" width="5" style="7" customWidth="1"/>
    <col min="12265" max="12265" width="31.42578125" style="7" customWidth="1"/>
    <col min="12266" max="12268" width="13.7109375" style="7" customWidth="1"/>
    <col min="12269" max="12269" width="10" style="7" bestFit="1" customWidth="1"/>
    <col min="12270" max="12270" width="11.5703125" style="7" bestFit="1" customWidth="1"/>
    <col min="12271" max="12519" width="9.140625" style="7"/>
    <col min="12520" max="12520" width="5" style="7" customWidth="1"/>
    <col min="12521" max="12521" width="31.42578125" style="7" customWidth="1"/>
    <col min="12522" max="12524" width="13.7109375" style="7" customWidth="1"/>
    <col min="12525" max="12525" width="10" style="7" bestFit="1" customWidth="1"/>
    <col min="12526" max="12526" width="11.5703125" style="7" bestFit="1" customWidth="1"/>
    <col min="12527" max="12775" width="9.140625" style="7"/>
    <col min="12776" max="12776" width="5" style="7" customWidth="1"/>
    <col min="12777" max="12777" width="31.42578125" style="7" customWidth="1"/>
    <col min="12778" max="12780" width="13.7109375" style="7" customWidth="1"/>
    <col min="12781" max="12781" width="10" style="7" bestFit="1" customWidth="1"/>
    <col min="12782" max="12782" width="11.5703125" style="7" bestFit="1" customWidth="1"/>
    <col min="12783" max="13031" width="9.140625" style="7"/>
    <col min="13032" max="13032" width="5" style="7" customWidth="1"/>
    <col min="13033" max="13033" width="31.42578125" style="7" customWidth="1"/>
    <col min="13034" max="13036" width="13.7109375" style="7" customWidth="1"/>
    <col min="13037" max="13037" width="10" style="7" bestFit="1" customWidth="1"/>
    <col min="13038" max="13038" width="11.5703125" style="7" bestFit="1" customWidth="1"/>
    <col min="13039" max="13287" width="9.140625" style="7"/>
    <col min="13288" max="13288" width="5" style="7" customWidth="1"/>
    <col min="13289" max="13289" width="31.42578125" style="7" customWidth="1"/>
    <col min="13290" max="13292" width="13.7109375" style="7" customWidth="1"/>
    <col min="13293" max="13293" width="10" style="7" bestFit="1" customWidth="1"/>
    <col min="13294" max="13294" width="11.5703125" style="7" bestFit="1" customWidth="1"/>
    <col min="13295" max="13543" width="9.140625" style="7"/>
    <col min="13544" max="13544" width="5" style="7" customWidth="1"/>
    <col min="13545" max="13545" width="31.42578125" style="7" customWidth="1"/>
    <col min="13546" max="13548" width="13.7109375" style="7" customWidth="1"/>
    <col min="13549" max="13549" width="10" style="7" bestFit="1" customWidth="1"/>
    <col min="13550" max="13550" width="11.5703125" style="7" bestFit="1" customWidth="1"/>
    <col min="13551" max="13799" width="9.140625" style="7"/>
    <col min="13800" max="13800" width="5" style="7" customWidth="1"/>
    <col min="13801" max="13801" width="31.42578125" style="7" customWidth="1"/>
    <col min="13802" max="13804" width="13.7109375" style="7" customWidth="1"/>
    <col min="13805" max="13805" width="10" style="7" bestFit="1" customWidth="1"/>
    <col min="13806" max="13806" width="11.5703125" style="7" bestFit="1" customWidth="1"/>
    <col min="13807" max="14055" width="9.140625" style="7"/>
    <col min="14056" max="14056" width="5" style="7" customWidth="1"/>
    <col min="14057" max="14057" width="31.42578125" style="7" customWidth="1"/>
    <col min="14058" max="14060" width="13.7109375" style="7" customWidth="1"/>
    <col min="14061" max="14061" width="10" style="7" bestFit="1" customWidth="1"/>
    <col min="14062" max="14062" width="11.5703125" style="7" bestFit="1" customWidth="1"/>
    <col min="14063" max="14311" width="9.140625" style="7"/>
    <col min="14312" max="14312" width="5" style="7" customWidth="1"/>
    <col min="14313" max="14313" width="31.42578125" style="7" customWidth="1"/>
    <col min="14314" max="14316" width="13.7109375" style="7" customWidth="1"/>
    <col min="14317" max="14317" width="10" style="7" bestFit="1" customWidth="1"/>
    <col min="14318" max="14318" width="11.5703125" style="7" bestFit="1" customWidth="1"/>
    <col min="14319" max="14567" width="9.140625" style="7"/>
    <col min="14568" max="14568" width="5" style="7" customWidth="1"/>
    <col min="14569" max="14569" width="31.42578125" style="7" customWidth="1"/>
    <col min="14570" max="14572" width="13.7109375" style="7" customWidth="1"/>
    <col min="14573" max="14573" width="10" style="7" bestFit="1" customWidth="1"/>
    <col min="14574" max="14574" width="11.5703125" style="7" bestFit="1" customWidth="1"/>
    <col min="14575" max="14823" width="9.140625" style="7"/>
    <col min="14824" max="14824" width="5" style="7" customWidth="1"/>
    <col min="14825" max="14825" width="31.42578125" style="7" customWidth="1"/>
    <col min="14826" max="14828" width="13.7109375" style="7" customWidth="1"/>
    <col min="14829" max="14829" width="10" style="7" bestFit="1" customWidth="1"/>
    <col min="14830" max="14830" width="11.5703125" style="7" bestFit="1" customWidth="1"/>
    <col min="14831" max="15079" width="9.140625" style="7"/>
    <col min="15080" max="15080" width="5" style="7" customWidth="1"/>
    <col min="15081" max="15081" width="31.42578125" style="7" customWidth="1"/>
    <col min="15082" max="15084" width="13.7109375" style="7" customWidth="1"/>
    <col min="15085" max="15085" width="10" style="7" bestFit="1" customWidth="1"/>
    <col min="15086" max="15086" width="11.5703125" style="7" bestFit="1" customWidth="1"/>
    <col min="15087" max="15335" width="9.140625" style="7"/>
    <col min="15336" max="15336" width="5" style="7" customWidth="1"/>
    <col min="15337" max="15337" width="31.42578125" style="7" customWidth="1"/>
    <col min="15338" max="15340" width="13.7109375" style="7" customWidth="1"/>
    <col min="15341" max="15341" width="10" style="7" bestFit="1" customWidth="1"/>
    <col min="15342" max="15342" width="11.5703125" style="7" bestFit="1" customWidth="1"/>
    <col min="15343" max="15591" width="9.140625" style="7"/>
    <col min="15592" max="15592" width="5" style="7" customWidth="1"/>
    <col min="15593" max="15593" width="31.42578125" style="7" customWidth="1"/>
    <col min="15594" max="15596" width="13.7109375" style="7" customWidth="1"/>
    <col min="15597" max="15597" width="10" style="7" bestFit="1" customWidth="1"/>
    <col min="15598" max="15598" width="11.5703125" style="7" bestFit="1" customWidth="1"/>
    <col min="15599" max="15847" width="9.140625" style="7"/>
    <col min="15848" max="15848" width="5" style="7" customWidth="1"/>
    <col min="15849" max="15849" width="31.42578125" style="7" customWidth="1"/>
    <col min="15850" max="15852" width="13.7109375" style="7" customWidth="1"/>
    <col min="15853" max="15853" width="10" style="7" bestFit="1" customWidth="1"/>
    <col min="15854" max="15854" width="11.5703125" style="7" bestFit="1" customWidth="1"/>
    <col min="15855" max="16103" width="9.140625" style="7"/>
    <col min="16104" max="16104" width="5" style="7" customWidth="1"/>
    <col min="16105" max="16105" width="31.42578125" style="7" customWidth="1"/>
    <col min="16106" max="16108" width="13.7109375" style="7" customWidth="1"/>
    <col min="16109" max="16109" width="10" style="7" bestFit="1" customWidth="1"/>
    <col min="16110" max="16110" width="11.5703125" style="7" bestFit="1" customWidth="1"/>
    <col min="16111" max="16384" width="9.140625" style="7"/>
  </cols>
  <sheetData>
    <row r="1" spans="1:16" ht="19.5" x14ac:dyDescent="0.4">
      <c r="B1" s="8" t="s">
        <v>23</v>
      </c>
    </row>
    <row r="2" spans="1:16" x14ac:dyDescent="0.3">
      <c r="F2" s="9"/>
    </row>
    <row r="3" spans="1:16" x14ac:dyDescent="0.3">
      <c r="B3" s="10" t="s">
        <v>24</v>
      </c>
      <c r="C3" s="4" t="s">
        <v>61</v>
      </c>
      <c r="D3" s="4" t="s">
        <v>50</v>
      </c>
      <c r="E3" s="4" t="s">
        <v>50</v>
      </c>
      <c r="F3" s="4" t="s">
        <v>50</v>
      </c>
      <c r="G3" s="4" t="s">
        <v>50</v>
      </c>
    </row>
    <row r="4" spans="1:16" x14ac:dyDescent="0.3">
      <c r="C4" s="4">
        <v>2022</v>
      </c>
      <c r="D4" s="4">
        <v>2023</v>
      </c>
      <c r="E4" s="4">
        <v>2024</v>
      </c>
      <c r="F4" s="4">
        <v>2025</v>
      </c>
      <c r="G4" s="4">
        <v>2026</v>
      </c>
    </row>
    <row r="6" spans="1:16" x14ac:dyDescent="0.3">
      <c r="A6" s="7">
        <v>11</v>
      </c>
      <c r="B6" s="11" t="s">
        <v>25</v>
      </c>
      <c r="C6" s="13">
        <v>666824</v>
      </c>
      <c r="D6" s="12">
        <f>L19</f>
        <v>699951</v>
      </c>
      <c r="E6" s="12">
        <f>M19</f>
        <v>651593</v>
      </c>
      <c r="F6" s="12">
        <f t="shared" ref="F6:G6" si="0">N19</f>
        <v>699141</v>
      </c>
      <c r="G6" s="12">
        <f t="shared" si="0"/>
        <v>724575</v>
      </c>
      <c r="K6" s="6" t="s">
        <v>22</v>
      </c>
      <c r="L6" s="6">
        <v>2023</v>
      </c>
      <c r="M6" s="6">
        <v>2024</v>
      </c>
      <c r="N6" s="6">
        <v>2025</v>
      </c>
      <c r="O6" s="6">
        <v>2026</v>
      </c>
      <c r="P6" s="6">
        <v>2027</v>
      </c>
    </row>
    <row r="7" spans="1:16" x14ac:dyDescent="0.3">
      <c r="A7" s="7">
        <v>12</v>
      </c>
      <c r="B7" s="11" t="s">
        <v>26</v>
      </c>
      <c r="C7" s="13">
        <v>61397</v>
      </c>
      <c r="D7" s="12">
        <f>L15</f>
        <v>27545</v>
      </c>
      <c r="E7" s="12">
        <f t="shared" ref="E7:G7" si="1">M15</f>
        <v>27491</v>
      </c>
      <c r="F7" s="12">
        <f t="shared" si="1"/>
        <v>27439</v>
      </c>
      <c r="G7" s="12">
        <f t="shared" si="1"/>
        <v>27388</v>
      </c>
      <c r="K7" s="1">
        <v>1</v>
      </c>
      <c r="L7">
        <v>699625</v>
      </c>
      <c r="M7">
        <v>475982</v>
      </c>
      <c r="N7">
        <v>394398</v>
      </c>
      <c r="O7">
        <v>395314</v>
      </c>
      <c r="P7">
        <v>396331</v>
      </c>
    </row>
    <row r="8" spans="1:16" x14ac:dyDescent="0.3">
      <c r="A8" s="7">
        <v>13</v>
      </c>
      <c r="B8" s="11" t="s">
        <v>27</v>
      </c>
      <c r="C8" s="13">
        <v>772500</v>
      </c>
      <c r="D8" s="12">
        <f>L17</f>
        <v>1025200</v>
      </c>
      <c r="E8" s="12">
        <f t="shared" ref="E8:G8" si="2">M17</f>
        <v>825200</v>
      </c>
      <c r="F8" s="12">
        <f t="shared" si="2"/>
        <v>747200</v>
      </c>
      <c r="G8" s="12">
        <f t="shared" si="2"/>
        <v>749300</v>
      </c>
      <c r="K8" s="1">
        <v>2</v>
      </c>
      <c r="L8">
        <v>135246</v>
      </c>
      <c r="M8">
        <v>24675</v>
      </c>
      <c r="N8">
        <v>24752</v>
      </c>
      <c r="O8">
        <v>24832</v>
      </c>
      <c r="P8">
        <v>24914</v>
      </c>
    </row>
    <row r="9" spans="1:16" x14ac:dyDescent="0.3">
      <c r="A9" s="7">
        <v>14</v>
      </c>
      <c r="B9" s="11" t="s">
        <v>28</v>
      </c>
      <c r="C9" s="13">
        <v>479902</v>
      </c>
      <c r="D9" s="12">
        <f>L18</f>
        <v>1374993</v>
      </c>
      <c r="E9" s="12">
        <f t="shared" ref="E9:G9" si="3">M18</f>
        <v>1006856</v>
      </c>
      <c r="F9" s="12">
        <f t="shared" si="3"/>
        <v>384607</v>
      </c>
      <c r="G9" s="12">
        <f t="shared" si="3"/>
        <v>84599</v>
      </c>
      <c r="K9" s="1">
        <v>3</v>
      </c>
      <c r="L9">
        <v>43350</v>
      </c>
      <c r="M9">
        <v>24400</v>
      </c>
      <c r="N9">
        <v>24400</v>
      </c>
      <c r="O9">
        <v>24400</v>
      </c>
      <c r="P9">
        <v>24400</v>
      </c>
    </row>
    <row r="10" spans="1:16" x14ac:dyDescent="0.3">
      <c r="A10" s="7">
        <v>15</v>
      </c>
      <c r="B10" s="11" t="s">
        <v>29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K10" s="1">
        <v>4</v>
      </c>
      <c r="L10">
        <v>1718600</v>
      </c>
      <c r="M10">
        <v>1604100</v>
      </c>
      <c r="N10">
        <v>956100</v>
      </c>
      <c r="O10">
        <v>618200</v>
      </c>
      <c r="P10">
        <v>620200</v>
      </c>
    </row>
    <row r="11" spans="1:16" s="10" customFormat="1" x14ac:dyDescent="0.3">
      <c r="A11" s="7">
        <v>16</v>
      </c>
      <c r="B11" s="11" t="s">
        <v>30</v>
      </c>
      <c r="C11" s="14">
        <v>558596</v>
      </c>
      <c r="D11" s="14">
        <f>L16</f>
        <v>436119</v>
      </c>
      <c r="E11" s="14">
        <f t="shared" ref="E11:G11" si="4">M16</f>
        <v>219660</v>
      </c>
      <c r="F11" s="14">
        <f t="shared" si="4"/>
        <v>217884</v>
      </c>
      <c r="G11" s="14">
        <f t="shared" si="4"/>
        <v>218611</v>
      </c>
      <c r="K11" s="1">
        <v>5</v>
      </c>
      <c r="L11">
        <v>607209</v>
      </c>
      <c r="M11">
        <v>70030</v>
      </c>
      <c r="N11">
        <v>124361</v>
      </c>
      <c r="O11">
        <v>125105</v>
      </c>
      <c r="P11">
        <v>125863</v>
      </c>
    </row>
    <row r="12" spans="1:16" x14ac:dyDescent="0.3">
      <c r="B12" s="16" t="s">
        <v>31</v>
      </c>
      <c r="C12" s="17">
        <f t="shared" ref="C12" si="5">SUM(C6:C11)</f>
        <v>2539219</v>
      </c>
      <c r="D12" s="17">
        <f>SUM(D6:D11)</f>
        <v>3563808</v>
      </c>
      <c r="E12" s="17">
        <f t="shared" ref="E12:G12" si="6">SUM(E6:E11)</f>
        <v>2730800</v>
      </c>
      <c r="F12" s="17">
        <f t="shared" si="6"/>
        <v>2076271</v>
      </c>
      <c r="G12" s="17">
        <f t="shared" si="6"/>
        <v>1804473</v>
      </c>
      <c r="K12" s="1">
        <v>6</v>
      </c>
      <c r="L12">
        <v>725702</v>
      </c>
      <c r="M12">
        <v>764690</v>
      </c>
      <c r="N12">
        <v>815636</v>
      </c>
      <c r="O12">
        <v>839227</v>
      </c>
      <c r="P12">
        <v>883018</v>
      </c>
    </row>
    <row r="13" spans="1:16" ht="30" x14ac:dyDescent="0.3">
      <c r="A13" s="7">
        <v>17</v>
      </c>
      <c r="B13" s="18" t="s">
        <v>32</v>
      </c>
      <c r="C13" s="15">
        <v>89855</v>
      </c>
      <c r="D13" s="15">
        <f>L20</f>
        <v>125051</v>
      </c>
      <c r="E13" s="15">
        <f t="shared" ref="E13:G13" si="7">M20</f>
        <v>102576</v>
      </c>
      <c r="F13" s="15">
        <f t="shared" si="7"/>
        <v>120100</v>
      </c>
      <c r="G13" s="15">
        <f t="shared" si="7"/>
        <v>120100</v>
      </c>
      <c r="K13" s="1">
        <v>7</v>
      </c>
      <c r="L13">
        <v>80006</v>
      </c>
      <c r="M13">
        <v>80471</v>
      </c>
      <c r="N13">
        <v>80950</v>
      </c>
      <c r="O13">
        <v>81444</v>
      </c>
      <c r="P13">
        <v>81952</v>
      </c>
    </row>
    <row r="14" spans="1:16" x14ac:dyDescent="0.3">
      <c r="B14" s="16" t="s">
        <v>33</v>
      </c>
      <c r="C14" s="19">
        <f>C12+C13</f>
        <v>2629074</v>
      </c>
      <c r="D14" s="19">
        <f t="shared" ref="D14" si="8">D12+D13</f>
        <v>3688859</v>
      </c>
      <c r="E14" s="19">
        <f t="shared" ref="E14" si="9">E12+E13</f>
        <v>2833376</v>
      </c>
      <c r="F14" s="19">
        <f t="shared" ref="F14" si="10">F12+F13</f>
        <v>2196371</v>
      </c>
      <c r="G14" s="19">
        <f t="shared" ref="G14" si="11">G12+G13</f>
        <v>1924573</v>
      </c>
      <c r="K14" s="1">
        <v>8</v>
      </c>
      <c r="L14">
        <v>32500</v>
      </c>
      <c r="M14">
        <v>32500</v>
      </c>
      <c r="N14">
        <v>32500</v>
      </c>
      <c r="O14">
        <v>32500</v>
      </c>
      <c r="P14">
        <v>32500</v>
      </c>
    </row>
    <row r="15" spans="1:16" x14ac:dyDescent="0.3">
      <c r="K15" s="1" t="s">
        <v>2</v>
      </c>
      <c r="L15">
        <v>27545</v>
      </c>
      <c r="M15">
        <v>27491</v>
      </c>
      <c r="N15">
        <v>27439</v>
      </c>
      <c r="O15">
        <v>27388</v>
      </c>
      <c r="P15">
        <v>27339</v>
      </c>
    </row>
    <row r="16" spans="1:16" x14ac:dyDescent="0.3">
      <c r="B16" s="10" t="s">
        <v>34</v>
      </c>
      <c r="C16" s="10" t="s">
        <v>50</v>
      </c>
      <c r="D16" s="10" t="s">
        <v>50</v>
      </c>
      <c r="E16" s="10" t="s">
        <v>50</v>
      </c>
      <c r="F16" s="10" t="s">
        <v>50</v>
      </c>
      <c r="G16" s="10" t="s">
        <v>50</v>
      </c>
      <c r="K16" s="1" t="s">
        <v>3</v>
      </c>
      <c r="L16">
        <v>436119</v>
      </c>
      <c r="M16">
        <v>219660</v>
      </c>
      <c r="N16">
        <v>217884</v>
      </c>
      <c r="O16">
        <v>218611</v>
      </c>
      <c r="P16">
        <v>218540</v>
      </c>
    </row>
    <row r="17" spans="1:16" x14ac:dyDescent="0.3">
      <c r="C17" s="10">
        <v>2022</v>
      </c>
      <c r="D17" s="10">
        <v>2023</v>
      </c>
      <c r="E17" s="10">
        <v>2024</v>
      </c>
      <c r="F17" s="10">
        <v>2025</v>
      </c>
      <c r="G17" s="10">
        <v>2026</v>
      </c>
      <c r="K17" s="1" t="s">
        <v>7</v>
      </c>
      <c r="L17">
        <v>1025200</v>
      </c>
      <c r="M17">
        <v>825200</v>
      </c>
      <c r="N17">
        <v>747200</v>
      </c>
      <c r="O17">
        <v>749300</v>
      </c>
      <c r="P17">
        <v>751300</v>
      </c>
    </row>
    <row r="18" spans="1:16" x14ac:dyDescent="0.3">
      <c r="B18" s="10" t="s">
        <v>35</v>
      </c>
      <c r="C18" s="10"/>
      <c r="E18" s="10"/>
      <c r="F18" s="10"/>
      <c r="G18" s="10"/>
      <c r="K18" s="1" t="s">
        <v>4</v>
      </c>
      <c r="L18">
        <v>1374993</v>
      </c>
      <c r="M18">
        <v>1006856</v>
      </c>
      <c r="N18">
        <v>384607</v>
      </c>
      <c r="O18">
        <v>84599</v>
      </c>
      <c r="P18">
        <v>84591</v>
      </c>
    </row>
    <row r="19" spans="1:16" x14ac:dyDescent="0.3">
      <c r="A19" s="7">
        <v>21</v>
      </c>
      <c r="B19" s="7" t="s">
        <v>36</v>
      </c>
      <c r="C19" s="14">
        <v>611207</v>
      </c>
      <c r="D19" s="14">
        <f>L7</f>
        <v>699625</v>
      </c>
      <c r="E19" s="14">
        <f t="shared" ref="E19:G23" si="12">M7</f>
        <v>475982</v>
      </c>
      <c r="F19" s="14">
        <f t="shared" si="12"/>
        <v>394398</v>
      </c>
      <c r="G19" s="14">
        <f t="shared" si="12"/>
        <v>395314</v>
      </c>
      <c r="K19" s="1" t="s">
        <v>5</v>
      </c>
      <c r="L19">
        <v>699951</v>
      </c>
      <c r="M19">
        <v>651593</v>
      </c>
      <c r="N19">
        <v>699141</v>
      </c>
      <c r="O19">
        <v>724575</v>
      </c>
      <c r="P19">
        <v>771892</v>
      </c>
    </row>
    <row r="20" spans="1:16" x14ac:dyDescent="0.3">
      <c r="A20" s="7">
        <v>22</v>
      </c>
      <c r="B20" s="7" t="s">
        <v>37</v>
      </c>
      <c r="C20" s="14">
        <v>218914</v>
      </c>
      <c r="D20" s="14">
        <f t="shared" ref="D20:D23" si="13">L8</f>
        <v>135246</v>
      </c>
      <c r="E20" s="14">
        <f t="shared" si="12"/>
        <v>24675</v>
      </c>
      <c r="F20" s="14">
        <f t="shared" si="12"/>
        <v>24752</v>
      </c>
      <c r="G20" s="14">
        <f t="shared" si="12"/>
        <v>24832</v>
      </c>
      <c r="K20" s="1" t="s">
        <v>6</v>
      </c>
      <c r="L20">
        <v>125051</v>
      </c>
      <c r="M20">
        <v>102576</v>
      </c>
      <c r="N20">
        <v>120100</v>
      </c>
      <c r="O20">
        <v>120100</v>
      </c>
      <c r="P20">
        <v>120100</v>
      </c>
    </row>
    <row r="21" spans="1:16" x14ac:dyDescent="0.3">
      <c r="A21" s="7">
        <v>23</v>
      </c>
      <c r="B21" s="7" t="s">
        <v>38</v>
      </c>
      <c r="C21" s="14">
        <v>37494</v>
      </c>
      <c r="D21" s="14">
        <f t="shared" si="13"/>
        <v>43350</v>
      </c>
      <c r="E21" s="14">
        <f t="shared" si="12"/>
        <v>24400</v>
      </c>
      <c r="F21" s="14">
        <f t="shared" si="12"/>
        <v>24400</v>
      </c>
      <c r="G21" s="14">
        <f t="shared" si="12"/>
        <v>24400</v>
      </c>
    </row>
    <row r="22" spans="1:16" x14ac:dyDescent="0.3">
      <c r="A22" s="7">
        <v>24</v>
      </c>
      <c r="B22" s="7" t="s">
        <v>39</v>
      </c>
      <c r="C22" s="14">
        <v>775160</v>
      </c>
      <c r="D22" s="14">
        <f t="shared" si="13"/>
        <v>1718600</v>
      </c>
      <c r="E22" s="14">
        <f t="shared" si="12"/>
        <v>1604100</v>
      </c>
      <c r="F22" s="14">
        <f t="shared" si="12"/>
        <v>956100</v>
      </c>
      <c r="G22" s="14">
        <f t="shared" si="12"/>
        <v>618200</v>
      </c>
    </row>
    <row r="23" spans="1:16" x14ac:dyDescent="0.3">
      <c r="A23" s="7">
        <v>25</v>
      </c>
      <c r="B23" s="7" t="s">
        <v>40</v>
      </c>
      <c r="C23" s="14">
        <v>283139</v>
      </c>
      <c r="D23" s="14">
        <f t="shared" si="13"/>
        <v>607209</v>
      </c>
      <c r="E23" s="14">
        <f t="shared" si="12"/>
        <v>70030</v>
      </c>
      <c r="F23" s="14">
        <f t="shared" si="12"/>
        <v>124361</v>
      </c>
      <c r="G23" s="14">
        <f t="shared" si="12"/>
        <v>125105</v>
      </c>
    </row>
    <row r="24" spans="1:16" x14ac:dyDescent="0.3">
      <c r="C24" s="20">
        <f>SUM(C19:C23)</f>
        <v>1925914</v>
      </c>
      <c r="D24" s="20">
        <f t="shared" ref="D24" si="14">SUM(D19:D23)</f>
        <v>3204030</v>
      </c>
      <c r="E24" s="20">
        <f t="shared" ref="E24" si="15">SUM(E19:E23)</f>
        <v>2199187</v>
      </c>
      <c r="F24" s="20">
        <f t="shared" ref="F24" si="16">SUM(F19:F23)</f>
        <v>1524011</v>
      </c>
      <c r="G24" s="20">
        <f t="shared" ref="G24" si="17">SUM(G19:G23)</f>
        <v>1187851</v>
      </c>
    </row>
    <row r="25" spans="1:16" x14ac:dyDescent="0.3">
      <c r="C25" s="21"/>
      <c r="D25" s="21"/>
      <c r="E25" s="21"/>
      <c r="F25" s="21"/>
      <c r="G25" s="21"/>
    </row>
    <row r="26" spans="1:16" x14ac:dyDescent="0.3">
      <c r="A26" s="7">
        <v>26</v>
      </c>
      <c r="B26" s="10" t="s">
        <v>41</v>
      </c>
      <c r="C26" s="23">
        <v>79075</v>
      </c>
      <c r="D26" s="22">
        <f>L14</f>
        <v>32500</v>
      </c>
      <c r="E26" s="22">
        <f t="shared" ref="E26:G26" si="18">M14</f>
        <v>32500</v>
      </c>
      <c r="F26" s="22">
        <f t="shared" si="18"/>
        <v>32500</v>
      </c>
      <c r="G26" s="22">
        <f t="shared" si="18"/>
        <v>32500</v>
      </c>
    </row>
    <row r="27" spans="1:16" x14ac:dyDescent="0.3">
      <c r="A27" s="10"/>
      <c r="B27" s="10"/>
      <c r="C27" s="24">
        <f>SUM(C26)</f>
        <v>79075</v>
      </c>
      <c r="D27" s="24">
        <f>SUM(D26)</f>
        <v>32500</v>
      </c>
      <c r="E27" s="24">
        <f t="shared" ref="E27:G27" si="19">SUM(E26)</f>
        <v>32500</v>
      </c>
      <c r="F27" s="24">
        <f t="shared" si="19"/>
        <v>32500</v>
      </c>
      <c r="G27" s="24">
        <f t="shared" si="19"/>
        <v>32500</v>
      </c>
    </row>
    <row r="28" spans="1:16" s="10" customFormat="1" x14ac:dyDescent="0.3">
      <c r="A28" s="7"/>
      <c r="C28" s="23"/>
      <c r="D28" s="22"/>
      <c r="E28" s="22"/>
      <c r="F28" s="22"/>
      <c r="G28" s="22"/>
    </row>
    <row r="29" spans="1:16" x14ac:dyDescent="0.3">
      <c r="A29" s="25"/>
      <c r="B29" s="10" t="s">
        <v>42</v>
      </c>
      <c r="C29" s="23"/>
      <c r="D29" s="22"/>
      <c r="E29" s="22"/>
      <c r="F29" s="22"/>
      <c r="G29" s="22"/>
    </row>
    <row r="30" spans="1:16" s="27" customFormat="1" x14ac:dyDescent="0.3">
      <c r="A30" s="25">
        <v>40</v>
      </c>
      <c r="B30" s="7" t="s">
        <v>43</v>
      </c>
      <c r="C30" s="26">
        <v>390246</v>
      </c>
      <c r="D30" s="26" t="e">
        <f>SUBTOTAL(9,#REF!)</f>
        <v>#REF!</v>
      </c>
      <c r="E30" s="26" t="e">
        <f>SUBTOTAL(9,#REF!)</f>
        <v>#REF!</v>
      </c>
      <c r="F30" s="26" t="e">
        <f>SUBTOTAL(9,#REF!)</f>
        <v>#REF!</v>
      </c>
      <c r="G30" s="26" t="e">
        <f>SUBTOTAL(9,#REF!)</f>
        <v>#REF!</v>
      </c>
    </row>
    <row r="31" spans="1:16" x14ac:dyDescent="0.3">
      <c r="A31" s="25">
        <v>41</v>
      </c>
      <c r="B31" s="7" t="s">
        <v>44</v>
      </c>
      <c r="C31" s="26">
        <v>76507.162485121706</v>
      </c>
      <c r="D31" s="26" t="e">
        <f>SUBTOTAL(9,#REF!)</f>
        <v>#REF!</v>
      </c>
      <c r="E31" s="26" t="e">
        <f>SUBTOTAL(9,#REF!)</f>
        <v>#REF!</v>
      </c>
      <c r="F31" s="26" t="e">
        <f>SUBTOTAL(9,#REF!)</f>
        <v>#REF!</v>
      </c>
      <c r="G31" s="26" t="e">
        <f>SUBTOTAL(9,#REF!)</f>
        <v>#REF!</v>
      </c>
    </row>
    <row r="32" spans="1:16" s="10" customFormat="1" x14ac:dyDescent="0.3">
      <c r="A32" s="25">
        <v>42</v>
      </c>
      <c r="B32" s="7" t="s">
        <v>58</v>
      </c>
      <c r="C32" s="26">
        <v>84350</v>
      </c>
      <c r="D32" s="26" t="e">
        <f>SUBTOTAL(9,#REF!)</f>
        <v>#REF!</v>
      </c>
      <c r="E32" s="26" t="e">
        <f>SUBTOTAL(9,#REF!)</f>
        <v>#REF!</v>
      </c>
      <c r="F32" s="26" t="e">
        <f>SUBTOTAL(9,#REF!)</f>
        <v>#REF!</v>
      </c>
      <c r="G32" s="26" t="e">
        <f>SUBTOTAL(9,#REF!)</f>
        <v>#REF!</v>
      </c>
    </row>
    <row r="33" spans="1:7" s="10" customFormat="1" x14ac:dyDescent="0.3">
      <c r="A33" s="25">
        <v>43</v>
      </c>
      <c r="B33" s="7" t="s">
        <v>45</v>
      </c>
      <c r="C33" s="26">
        <v>50660</v>
      </c>
      <c r="D33" s="26" t="e">
        <f>#REF!</f>
        <v>#REF!</v>
      </c>
      <c r="E33" s="26" t="e">
        <f>#REF!</f>
        <v>#REF!</v>
      </c>
      <c r="F33" s="26" t="e">
        <f>#REF!</f>
        <v>#REF!</v>
      </c>
      <c r="G33" s="26" t="e">
        <f>#REF!</f>
        <v>#REF!</v>
      </c>
    </row>
    <row r="34" spans="1:7" x14ac:dyDescent="0.3">
      <c r="A34" s="25">
        <v>44</v>
      </c>
      <c r="B34" s="7" t="s">
        <v>10</v>
      </c>
      <c r="C34" s="26">
        <v>85679</v>
      </c>
      <c r="D34" s="26" t="e">
        <f>#REF!</f>
        <v>#REF!</v>
      </c>
      <c r="E34" s="26" t="e">
        <f>#REF!</f>
        <v>#REF!</v>
      </c>
      <c r="F34" s="26" t="e">
        <f>#REF!</f>
        <v>#REF!</v>
      </c>
      <c r="G34" s="26" t="e">
        <f>#REF!</f>
        <v>#REF!</v>
      </c>
    </row>
    <row r="35" spans="1:7" x14ac:dyDescent="0.3">
      <c r="A35" s="25">
        <v>45</v>
      </c>
      <c r="B35" s="7" t="s">
        <v>11</v>
      </c>
      <c r="C35" s="26">
        <v>111763</v>
      </c>
      <c r="D35" s="26" t="e">
        <f>SUBTOTAL(9,#REF!)</f>
        <v>#REF!</v>
      </c>
      <c r="E35" s="26" t="e">
        <f>SUBTOTAL(9,#REF!)</f>
        <v>#REF!</v>
      </c>
      <c r="F35" s="26" t="e">
        <f>SUBTOTAL(9,#REF!)</f>
        <v>#REF!</v>
      </c>
      <c r="G35" s="26" t="e">
        <f>SUBTOTAL(9,#REF!)</f>
        <v>#REF!</v>
      </c>
    </row>
    <row r="36" spans="1:7" x14ac:dyDescent="0.3">
      <c r="A36" s="25"/>
      <c r="C36" s="20">
        <f t="shared" ref="C36" si="20">SUM(C30:C35)</f>
        <v>799205.16248512175</v>
      </c>
      <c r="D36" s="20" t="e">
        <f>SUM(D30:D35)</f>
        <v>#REF!</v>
      </c>
      <c r="E36" s="20" t="e">
        <f t="shared" ref="E36:G36" si="21">SUM(E30:E35)</f>
        <v>#REF!</v>
      </c>
      <c r="F36" s="20" t="e">
        <f t="shared" si="21"/>
        <v>#REF!</v>
      </c>
      <c r="G36" s="20" t="e">
        <f t="shared" si="21"/>
        <v>#REF!</v>
      </c>
    </row>
    <row r="37" spans="1:7" s="10" customFormat="1" x14ac:dyDescent="0.3">
      <c r="A37" s="25"/>
      <c r="B37" s="7"/>
      <c r="C37" s="21"/>
      <c r="D37" s="21"/>
      <c r="E37" s="21"/>
      <c r="F37" s="21"/>
      <c r="G37" s="21"/>
    </row>
    <row r="38" spans="1:7" x14ac:dyDescent="0.3">
      <c r="A38" s="28"/>
      <c r="B38" s="10" t="s">
        <v>46</v>
      </c>
      <c r="C38" s="29">
        <f>C24+C27+C36</f>
        <v>2804194.1624851217</v>
      </c>
      <c r="D38" s="29" t="e">
        <f>D24+D27+D36</f>
        <v>#REF!</v>
      </c>
      <c r="E38" s="29" t="e">
        <f t="shared" ref="E38:G38" si="22">E24+E27+E36</f>
        <v>#REF!</v>
      </c>
      <c r="F38" s="29" t="e">
        <f t="shared" si="22"/>
        <v>#REF!</v>
      </c>
      <c r="G38" s="29" t="e">
        <f t="shared" si="22"/>
        <v>#REF!</v>
      </c>
    </row>
    <row r="39" spans="1:7" x14ac:dyDescent="0.3">
      <c r="A39" s="28"/>
      <c r="B39" s="10"/>
      <c r="C39" s="21"/>
      <c r="D39" s="21"/>
      <c r="E39" s="21"/>
      <c r="F39" s="21"/>
      <c r="G39" s="21"/>
    </row>
    <row r="40" spans="1:7" s="10" customFormat="1" ht="15.75" thickBot="1" x14ac:dyDescent="0.35">
      <c r="A40" s="28"/>
      <c r="B40" s="10" t="s">
        <v>47</v>
      </c>
      <c r="C40" s="30">
        <f>C14-C38</f>
        <v>-175120.16248512175</v>
      </c>
      <c r="D40" s="30" t="e">
        <f>D14-D38</f>
        <v>#REF!</v>
      </c>
      <c r="E40" s="30" t="e">
        <f t="shared" ref="E40:G40" si="23">E14-E38</f>
        <v>#REF!</v>
      </c>
      <c r="F40" s="30" t="e">
        <f t="shared" si="23"/>
        <v>#REF!</v>
      </c>
      <c r="G40" s="30" t="e">
        <f t="shared" si="23"/>
        <v>#REF!</v>
      </c>
    </row>
    <row r="41" spans="1:7" x14ac:dyDescent="0.3">
      <c r="C41" s="14"/>
      <c r="D41" s="14"/>
      <c r="E41" s="14"/>
      <c r="F41" s="14"/>
      <c r="G41" s="14"/>
    </row>
    <row r="42" spans="1:7" x14ac:dyDescent="0.3">
      <c r="A42" s="7">
        <v>30</v>
      </c>
      <c r="B42" s="10" t="s">
        <v>48</v>
      </c>
      <c r="C42" s="21">
        <v>48896</v>
      </c>
      <c r="D42" s="21" t="e">
        <f>#REF!</f>
        <v>#REF!</v>
      </c>
      <c r="E42" s="21" t="e">
        <f>#REF!</f>
        <v>#REF!</v>
      </c>
      <c r="F42" s="21" t="e">
        <f>#REF!</f>
        <v>#REF!</v>
      </c>
      <c r="G42" s="21" t="e">
        <f>#REF!</f>
        <v>#REF!</v>
      </c>
    </row>
    <row r="43" spans="1:7" x14ac:dyDescent="0.3">
      <c r="A43" s="10"/>
      <c r="B43" s="10"/>
      <c r="C43" s="21"/>
      <c r="D43" s="21"/>
      <c r="E43" s="21"/>
      <c r="F43" s="21"/>
      <c r="G43" s="21"/>
    </row>
    <row r="44" spans="1:7" ht="15.75" thickBot="1" x14ac:dyDescent="0.35">
      <c r="B44" s="10" t="s">
        <v>49</v>
      </c>
      <c r="C44" s="31">
        <f>C40+C42</f>
        <v>-126224.16248512175</v>
      </c>
      <c r="D44" s="31" t="e">
        <f>D40+D42</f>
        <v>#REF!</v>
      </c>
      <c r="E44" s="31" t="e">
        <f t="shared" ref="E44:G44" si="24">E40+E42</f>
        <v>#REF!</v>
      </c>
      <c r="F44" s="31" t="e">
        <f t="shared" si="24"/>
        <v>#REF!</v>
      </c>
      <c r="G44" s="31" t="e">
        <f t="shared" si="24"/>
        <v>#REF!</v>
      </c>
    </row>
    <row r="45" spans="1:7" ht="15.75" thickTop="1" x14ac:dyDescent="0.3">
      <c r="C45" s="14"/>
      <c r="D45" s="14" t="e">
        <f>D44-D52</f>
        <v>#REF!</v>
      </c>
      <c r="E45" s="14"/>
      <c r="F45" s="14"/>
      <c r="G45" s="14"/>
    </row>
    <row r="46" spans="1:7" x14ac:dyDescent="0.3">
      <c r="A46" s="28"/>
      <c r="B46" s="32" t="s">
        <v>21</v>
      </c>
      <c r="C46" s="21"/>
      <c r="D46" s="21"/>
      <c r="E46" s="21"/>
      <c r="F46" s="21"/>
      <c r="G46" s="21"/>
    </row>
    <row r="47" spans="1:7" x14ac:dyDescent="0.3">
      <c r="A47" s="28"/>
      <c r="B47" s="7" t="s">
        <v>51</v>
      </c>
      <c r="C47" s="14">
        <v>-49605.4</v>
      </c>
      <c r="D47" s="14" t="e">
        <f>SUBTOTAL(9,#REF!)</f>
        <v>#REF!</v>
      </c>
      <c r="E47" s="14" t="e">
        <f>SUBTOTAL(9,#REF!)</f>
        <v>#REF!</v>
      </c>
      <c r="F47" s="14" t="e">
        <f>SUBTOTAL(9,#REF!)</f>
        <v>#REF!</v>
      </c>
      <c r="G47" s="14" t="e">
        <f>SUBTOTAL(9,#REF!)</f>
        <v>#REF!</v>
      </c>
    </row>
    <row r="48" spans="1:7" x14ac:dyDescent="0.3">
      <c r="B48" s="7" t="s">
        <v>52</v>
      </c>
      <c r="C48" s="14">
        <v>-81500</v>
      </c>
      <c r="D48" s="14" t="e">
        <f>SUBTOTAL(9,#REF!)</f>
        <v>#REF!</v>
      </c>
      <c r="E48" s="14" t="e">
        <f>SUBTOTAL(9,#REF!)</f>
        <v>#REF!</v>
      </c>
      <c r="F48" s="14" t="e">
        <f>SUBTOTAL(9,#REF!)</f>
        <v>#REF!</v>
      </c>
      <c r="G48" s="14" t="e">
        <f>SUBTOTAL(9,#REF!)</f>
        <v>#REF!</v>
      </c>
    </row>
    <row r="49" spans="1:7" x14ac:dyDescent="0.3">
      <c r="B49" s="7" t="s">
        <v>53</v>
      </c>
      <c r="C49" s="14">
        <v>-4944.1096707207616</v>
      </c>
      <c r="D49" s="14" t="e">
        <f>(D36-C36)*1.5</f>
        <v>#REF!</v>
      </c>
      <c r="E49" s="14" t="e">
        <f t="shared" ref="E49:G49" si="25">(E36-D36)*1.5</f>
        <v>#REF!</v>
      </c>
      <c r="F49" s="14" t="e">
        <f t="shared" si="25"/>
        <v>#REF!</v>
      </c>
      <c r="G49" s="14" t="e">
        <f t="shared" si="25"/>
        <v>#REF!</v>
      </c>
    </row>
    <row r="50" spans="1:7" x14ac:dyDescent="0.3">
      <c r="A50" s="10"/>
      <c r="B50" s="7" t="s">
        <v>54</v>
      </c>
      <c r="C50" s="14">
        <v>-38196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</row>
    <row r="51" spans="1:7" x14ac:dyDescent="0.3">
      <c r="B51" s="7" t="s">
        <v>55</v>
      </c>
      <c r="C51" s="14">
        <v>48021.509670720756</v>
      </c>
      <c r="D51" s="14" t="e">
        <f>#REF!-D49</f>
        <v>#REF!</v>
      </c>
      <c r="E51" s="14" t="e">
        <f>#REF!-E49</f>
        <v>#REF!</v>
      </c>
      <c r="F51" s="14" t="e">
        <f>#REF!-F49</f>
        <v>#REF!</v>
      </c>
      <c r="G51" s="14" t="e">
        <f>#REF!-G49</f>
        <v>#REF!</v>
      </c>
    </row>
    <row r="52" spans="1:7" ht="15.75" thickBot="1" x14ac:dyDescent="0.35">
      <c r="B52" s="32" t="s">
        <v>56</v>
      </c>
      <c r="C52" s="33">
        <v>-126224</v>
      </c>
      <c r="D52" s="33" t="e">
        <f>SUM(D47:D51)</f>
        <v>#REF!</v>
      </c>
      <c r="E52" s="33" t="e">
        <f t="shared" ref="E52:G52" si="26">SUM(E47:E51)</f>
        <v>#REF!</v>
      </c>
      <c r="F52" s="33" t="e">
        <f t="shared" si="26"/>
        <v>#REF!</v>
      </c>
      <c r="G52" s="33" t="e">
        <f t="shared" si="26"/>
        <v>#REF!</v>
      </c>
    </row>
    <row r="53" spans="1:7" ht="15.75" thickTop="1" x14ac:dyDescent="0.3"/>
    <row r="54" spans="1:7" ht="15.75" thickBot="1" x14ac:dyDescent="0.35">
      <c r="B54" s="10" t="s">
        <v>57</v>
      </c>
      <c r="C54" s="34">
        <v>43077.399999999994</v>
      </c>
      <c r="D54" s="31" t="e">
        <f>D51+D49</f>
        <v>#REF!</v>
      </c>
      <c r="E54" s="31" t="e">
        <f t="shared" ref="E54:G54" si="27">E51+E49</f>
        <v>#REF!</v>
      </c>
      <c r="F54" s="31" t="e">
        <f t="shared" si="27"/>
        <v>#REF!</v>
      </c>
      <c r="G54" s="31" t="e">
        <f t="shared" si="27"/>
        <v>#REF!</v>
      </c>
    </row>
    <row r="55" spans="1:7" ht="15.75" thickTop="1" x14ac:dyDescent="0.3">
      <c r="C55" s="14"/>
      <c r="D55" s="14"/>
      <c r="E55" s="14"/>
      <c r="F55" s="14"/>
      <c r="G55" s="14"/>
    </row>
  </sheetData>
  <pageMargins left="0.23622047244094491" right="0.23622047244094491" top="0.74803149606299213" bottom="0.74803149606299213" header="0.31496062992125984" footer="0.31496062992125984"/>
  <pageSetup paperSize="9" scale="60" orientation="landscape" r:id="rId1"/>
  <headerFooter alignWithMargins="0">
    <oddHeader>&amp;A</oddHeader>
    <oddFooter>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3</vt:i4>
      </vt:variant>
    </vt:vector>
  </HeadingPairs>
  <TitlesOfParts>
    <vt:vector size="5" baseType="lpstr">
      <vt:lpstr>Rapport</vt:lpstr>
      <vt:lpstr>Begroting SvB&amp;L</vt:lpstr>
      <vt:lpstr>'Begroting SvB&amp;L'!Afdrukbereik</vt:lpstr>
      <vt:lpstr>Rapport!Afdrukbereik</vt:lpstr>
      <vt:lpstr>Rapport!Afdruktitels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Financiele Administratie de Hollandsche Molen</dc:creator>
  <cp:lastModifiedBy>Nicole Bakker</cp:lastModifiedBy>
  <cp:lastPrinted>2023-09-21T08:02:44Z</cp:lastPrinted>
  <dcterms:created xsi:type="dcterms:W3CDTF">2022-10-12T14:49:54Z</dcterms:created>
  <dcterms:modified xsi:type="dcterms:W3CDTF">2023-09-21T08:05:54Z</dcterms:modified>
</cp:coreProperties>
</file>